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6885" windowHeight="10410" tabRatio="836" activeTab="0"/>
  </bookViews>
  <sheets>
    <sheet name="прайс 2020" sheetId="1" r:id="rId1"/>
  </sheets>
  <definedNames>
    <definedName name="Excel_BuiltIn__FilterDatabase_1_1">NA()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 refMode="R1C1"/>
</workbook>
</file>

<file path=xl/sharedStrings.xml><?xml version="1.0" encoding="utf-8"?>
<sst xmlns="http://schemas.openxmlformats.org/spreadsheetml/2006/main" count="309" uniqueCount="306">
  <si>
    <t>УТВЕРЖДАЮ:__________</t>
  </si>
  <si>
    <t>Прайс-лист</t>
  </si>
  <si>
    <t xml:space="preserve"> </t>
  </si>
  <si>
    <t xml:space="preserve">        Коса Лиса экстра 5 ( 50 см)                           </t>
  </si>
  <si>
    <t xml:space="preserve">        Коса Лиса экстра 6 ( 60 см)</t>
  </si>
  <si>
    <t xml:space="preserve">        Коса Лиса экстра 7 ( 70 см)</t>
  </si>
  <si>
    <t xml:space="preserve">        Коса Лиса экстра 8 ( 80 см)</t>
  </si>
  <si>
    <t xml:space="preserve">        Коса Лиса экстра 9 ( 90 см)</t>
  </si>
  <si>
    <t xml:space="preserve">        Коса Лиса экстра 10 ( 100 см)</t>
  </si>
  <si>
    <t xml:space="preserve">        Коса Соболь 5 ( 50 см)</t>
  </si>
  <si>
    <t xml:space="preserve">        Коса Соболь 6 ( 60 см)</t>
  </si>
  <si>
    <t xml:space="preserve">        Коса Соболь 7 ( 70 см)</t>
  </si>
  <si>
    <t xml:space="preserve">        Коса Соболь 8 ( 80 см)</t>
  </si>
  <si>
    <t xml:space="preserve">        Коса Соболь 9 ( 90 см)</t>
  </si>
  <si>
    <t xml:space="preserve">        Коса Соболь 10 ( 100 см)</t>
  </si>
  <si>
    <t xml:space="preserve">       Коса Сайга-люкс 5 ( 50 см )</t>
  </si>
  <si>
    <t xml:space="preserve">       Коса Сайга-люкс 6 ( 60 см )</t>
  </si>
  <si>
    <t xml:space="preserve">       Коса Сайга-люкс 7 ( 70 см )</t>
  </si>
  <si>
    <t xml:space="preserve">       Коса Сайга-люкс 8 ( 80 см )</t>
  </si>
  <si>
    <t xml:space="preserve">       Коса Сайга-люкс 9 ( 90 см )</t>
  </si>
  <si>
    <t xml:space="preserve">      Серп "Жнец" 25</t>
  </si>
  <si>
    <t xml:space="preserve">      Серп "Жнец" 30</t>
  </si>
  <si>
    <t xml:space="preserve">      Серп "Жнец" 47</t>
  </si>
  <si>
    <t xml:space="preserve">      Серп "Травник" 30</t>
  </si>
  <si>
    <t xml:space="preserve">      Серп "Травник" 45 </t>
  </si>
  <si>
    <t xml:space="preserve">      Мотыга универсальная "Колорадо" с/ч</t>
  </si>
  <si>
    <t xml:space="preserve">      Мотыга универсальная "Колорадо" б/ч</t>
  </si>
  <si>
    <t xml:space="preserve">       Набор косца "Косарь" 6 с косой "Сайга-люкс"</t>
  </si>
  <si>
    <t xml:space="preserve">       Набор косца "Косарь" 7 с косой "Сайга-люкс"</t>
  </si>
  <si>
    <t xml:space="preserve">       Набор косца "Косарь-М" 6 с косой "Сайга-люкс"</t>
  </si>
  <si>
    <t xml:space="preserve">       Набор косца "Косарь-М" 7 с косой "Сайга-люкс"</t>
  </si>
  <si>
    <t xml:space="preserve">       Набор косца "Косарь-ММ" 6 с косой "Сайга-люкс"</t>
  </si>
  <si>
    <t xml:space="preserve">       Набор косца "Косарь-ММ" 7 с косой "Сайга-люкс"</t>
  </si>
  <si>
    <t xml:space="preserve">       Набор косца "Кустарь-М"</t>
  </si>
  <si>
    <t xml:space="preserve">       Коса-серпан "Зайка"</t>
  </si>
  <si>
    <t xml:space="preserve">       Коса-серпан "Зайка М"</t>
  </si>
  <si>
    <t xml:space="preserve">       Коса-серпан "Мышка"</t>
  </si>
  <si>
    <t xml:space="preserve">       Коса-секач</t>
  </si>
  <si>
    <t xml:space="preserve">       Коса-секач "Бобер"</t>
  </si>
  <si>
    <t xml:space="preserve">      Ручка к косовищу</t>
  </si>
  <si>
    <t xml:space="preserve">      Приспособление для крепления косы ПК-1</t>
  </si>
  <si>
    <t xml:space="preserve">      Кольцо для крепления косы ПК-4</t>
  </si>
  <si>
    <t xml:space="preserve">      Приспособление для крепления косы ПК-6 "Краб"</t>
  </si>
  <si>
    <t xml:space="preserve">      Приспособление для крепления косы ПК-7 "Клещ"</t>
  </si>
  <si>
    <t xml:space="preserve">      Приспособление для отбивки полотна кос</t>
  </si>
  <si>
    <t xml:space="preserve">      Косовище металлическое</t>
  </si>
  <si>
    <t xml:space="preserve">      Косовище деревянное</t>
  </si>
  <si>
    <t xml:space="preserve">     Подставка для обуви</t>
  </si>
  <si>
    <t xml:space="preserve">     Подставка под цветы</t>
  </si>
  <si>
    <t xml:space="preserve">     Подставка для елки</t>
  </si>
  <si>
    <t xml:space="preserve">     Подставка для елки и цветов</t>
  </si>
  <si>
    <t xml:space="preserve">     Вешалка для прихожей</t>
  </si>
  <si>
    <t xml:space="preserve">     Кочерга</t>
  </si>
  <si>
    <t xml:space="preserve">     Цепь для привязи скота -М</t>
  </si>
  <si>
    <t xml:space="preserve">     Цепь В-5 КС-5</t>
  </si>
  <si>
    <t xml:space="preserve">     Цепь В-5 КС-8</t>
  </si>
  <si>
    <t xml:space="preserve">     Цепь В-5 КС-5 "Хуторок"</t>
  </si>
  <si>
    <t xml:space="preserve">     Цепь В-5 КС-8 "Хуторок"</t>
  </si>
  <si>
    <t xml:space="preserve">     Вертлюг</t>
  </si>
  <si>
    <t xml:space="preserve">     Скребок хозяйственный  160</t>
  </si>
  <si>
    <t xml:space="preserve">     Ножницы для стрижки овец</t>
  </si>
  <si>
    <t xml:space="preserve">     Скоба строительная 160 мм</t>
  </si>
  <si>
    <t xml:space="preserve">     Скоба строительная 200 мм</t>
  </si>
  <si>
    <t xml:space="preserve">     Скоба строительная 250 мм</t>
  </si>
  <si>
    <t xml:space="preserve">     Скоба строительная 300 мм</t>
  </si>
  <si>
    <t xml:space="preserve">     Лопата  "Копанец-Авто"</t>
  </si>
  <si>
    <t xml:space="preserve">    Нож сапожный</t>
  </si>
  <si>
    <t xml:space="preserve">    Шило "Сапожное-1" (с крючком в чехле ПВХ)</t>
  </si>
  <si>
    <t xml:space="preserve">    Шило "Сапожное-2" (с крючком)</t>
  </si>
  <si>
    <t xml:space="preserve">    Шило "Швейное-1" (с ушком и острием для кожи)</t>
  </si>
  <si>
    <t xml:space="preserve">    Шило "Швейное-2" (с ушком )</t>
  </si>
  <si>
    <t xml:space="preserve"> тел. (343-91) 2-25-73, факс (343-91) 2-12-04, 2-32-58, эл. Почта sales@artiz.ru</t>
  </si>
  <si>
    <t xml:space="preserve">      Серп "Травник" 25</t>
  </si>
  <si>
    <t>Набор косца с деревянным косовищем</t>
  </si>
  <si>
    <t>Набор косца с металлическим косовищем</t>
  </si>
  <si>
    <t xml:space="preserve">    Шило "Проколочное-1"(канцелярское)</t>
  </si>
  <si>
    <t xml:space="preserve">    Шило "Проколочное-2"(канцелярское)</t>
  </si>
  <si>
    <t xml:space="preserve">    Шило "Проколочное-3"</t>
  </si>
  <si>
    <t xml:space="preserve">    Шило "Швейное-3"</t>
  </si>
  <si>
    <t xml:space="preserve">       Коса-серпан с тулейкой</t>
  </si>
  <si>
    <t>Коса Лиса экстра</t>
  </si>
  <si>
    <t>Коса Сайга-люкс (готовая к работе)</t>
  </si>
  <si>
    <t xml:space="preserve">      Вилы "Огородник" с/ч длина рогов 230мм</t>
  </si>
  <si>
    <t xml:space="preserve">      Вилы "Огородник М" с/ч длина рогов 280мм</t>
  </si>
  <si>
    <t xml:space="preserve">      Вилы "Огородник" б/ч длина рогов 230мм</t>
  </si>
  <si>
    <t xml:space="preserve">      Вилы "Огородник-Е" с/ч длина рогов 230мм</t>
  </si>
  <si>
    <t xml:space="preserve">      Вилы "Садовник" с/ч длина рогов 230мм</t>
  </si>
  <si>
    <t xml:space="preserve">      Вилы "Садовник-Е" с/ч длина рогов 230мм</t>
  </si>
  <si>
    <t xml:space="preserve">      Вилы "Садовник" б/ч длина рогов 230мм</t>
  </si>
  <si>
    <t xml:space="preserve">     Лопата  "Копанец-Авто" складная</t>
  </si>
  <si>
    <t xml:space="preserve">      Вилы "Огородник М" б/ч длина рогов 280мм</t>
  </si>
  <si>
    <t xml:space="preserve">      Вилы навозные с/ч длина рогов 300мм</t>
  </si>
  <si>
    <t xml:space="preserve">      Вилы навозные б/ч длина рогов 300мм</t>
  </si>
  <si>
    <t xml:space="preserve">      Вилы навозные Е длина рогов 300мм</t>
  </si>
  <si>
    <t xml:space="preserve">        Коса Лиса экстра 4 ( 40 см) (Кустарниковая)  </t>
  </si>
  <si>
    <t xml:space="preserve">      Мотыга  </t>
  </si>
  <si>
    <t xml:space="preserve">     Скребок хозяйственный  160 с/ч</t>
  </si>
  <si>
    <t xml:space="preserve">      Вилы копальные б/ч длина рогов 230мм</t>
  </si>
  <si>
    <t xml:space="preserve">      Вилы копальные с/ч длина рогов 230мм</t>
  </si>
  <si>
    <t xml:space="preserve">      Вилы копальные Е длина рогов 230мм</t>
  </si>
  <si>
    <t xml:space="preserve">       Набор косца "Кустарь-ММ"</t>
  </si>
  <si>
    <t xml:space="preserve">      Набор косца "Трансформер" (со складным косовищем, с косой "Сайга-люкс" №6) </t>
  </si>
  <si>
    <t xml:space="preserve">       Набор косца "Трансформер" (со складным косовищем, с косой "Сайга-люкс" №7) </t>
  </si>
  <si>
    <t xml:space="preserve">       Набор косца "Трансформер" (со складным косовищем, с косой "Арти-200" №7)</t>
  </si>
  <si>
    <t>Коса "Сувенирная"</t>
  </si>
  <si>
    <t>Коса "Арти 200"</t>
  </si>
  <si>
    <t xml:space="preserve">      Мотыжка радиусная с тулейкой </t>
  </si>
  <si>
    <t xml:space="preserve">      Грабли 3-х зубые с повернутым зубом с/ч 1000 мм</t>
  </si>
  <si>
    <t xml:space="preserve">      Грабли 3-х зубые с повернутым зубом с/ч 400 мм</t>
  </si>
  <si>
    <t xml:space="preserve">       Набор косца "Косарь-М" с косой "Арти 200"</t>
  </si>
  <si>
    <t xml:space="preserve">     Ложка для варенья </t>
  </si>
  <si>
    <t xml:space="preserve">     Лопата  "Копанец-Авто" складная в чехле</t>
  </si>
  <si>
    <t xml:space="preserve">     Нож для коврового покрытия</t>
  </si>
  <si>
    <t xml:space="preserve">      Вилы подборочные узкие б/ч</t>
  </si>
  <si>
    <t xml:space="preserve">      Вилы подборочные широкие б/ч</t>
  </si>
  <si>
    <t xml:space="preserve">      Мотыжка с тулейкой узкая </t>
  </si>
  <si>
    <t xml:space="preserve">      Мотыжка с тулейкой узкая с/ч 400 мм</t>
  </si>
  <si>
    <t xml:space="preserve">      Мотыга  прямая с тулейкой с/ч 400 мм</t>
  </si>
  <si>
    <t xml:space="preserve">      Мотыга  прямая с тулейкой с/ч 1000 мм</t>
  </si>
  <si>
    <t xml:space="preserve">      Грабли 8-ми зубые с повёрнутым зубом с/ч</t>
  </si>
  <si>
    <t xml:space="preserve">      Грабли 12-ти зубые с повёрнутым зубом б/ч</t>
  </si>
  <si>
    <t xml:space="preserve">      Грабли 12-ти зубые с повёрнутым зубом с/ч</t>
  </si>
  <si>
    <t xml:space="preserve">                      Наименование изделия</t>
  </si>
  <si>
    <t xml:space="preserve">      Вилы подборочные узкие с/ч</t>
  </si>
  <si>
    <t xml:space="preserve">      Вилы подборочные широкие с/ч</t>
  </si>
  <si>
    <t xml:space="preserve">      Мотыжка с тулейкой узкая с/ч 1000 мм</t>
  </si>
  <si>
    <t xml:space="preserve">      Мотыга  прямая с тулейкой</t>
  </si>
  <si>
    <t xml:space="preserve">      Грабли 8-ми зубые с повёрнутым зубом б/ч</t>
  </si>
  <si>
    <t xml:space="preserve">      Вилы с упором б/ч</t>
  </si>
  <si>
    <t xml:space="preserve">      Вилы с упором с/ч</t>
  </si>
  <si>
    <t xml:space="preserve">        Коса Соболь 4 ( 40 см)</t>
  </si>
  <si>
    <t xml:space="preserve">       Коса Сайга-люкс 4 ( 40 см )</t>
  </si>
  <si>
    <t xml:space="preserve">      Вилы шестирогие -Ш б/ч длина рогов 230мм</t>
  </si>
  <si>
    <t xml:space="preserve">      Вилы шестирогие -Ш с/ч длина рогов 230мм</t>
  </si>
  <si>
    <t xml:space="preserve">      Вилы шестирогие -Ш Е длина рогов 230мм</t>
  </si>
  <si>
    <t xml:space="preserve">      Брусок для косы</t>
  </si>
  <si>
    <t xml:space="preserve">     Ледоруб с металлической ручкой</t>
  </si>
  <si>
    <t xml:space="preserve">       Коса-серпан М с тулейкой</t>
  </si>
  <si>
    <t xml:space="preserve">     Ледоруб с деревянной ручкой</t>
  </si>
  <si>
    <t xml:space="preserve">     Совок каминный</t>
  </si>
  <si>
    <t xml:space="preserve">      Тяпка радиусная с тулейкой с черн. 1000 мм </t>
  </si>
  <si>
    <t xml:space="preserve">     Лопата деревянная для уборки снега ЛСБ (500*600 мм)</t>
  </si>
  <si>
    <t xml:space="preserve">     Лопата деревянная для уборки снега ЛСВ (400*450 мм)</t>
  </si>
  <si>
    <t xml:space="preserve">     Лопата деревянная для уборки снега ЛСП (300*300 мм)</t>
  </si>
  <si>
    <t xml:space="preserve">     Лопата деревянная для уборки снега ЛСД (200*200 мм)</t>
  </si>
  <si>
    <t xml:space="preserve">      Тяпка радиусная с тулейкой б/ч</t>
  </si>
  <si>
    <t>АО "Артинский завод"</t>
  </si>
  <si>
    <t>Ген. директор АО "АЗ"</t>
  </si>
  <si>
    <t xml:space="preserve">     Нож садовый</t>
  </si>
  <si>
    <t xml:space="preserve">      Вилы навозные б/ч с кованной тулейкой 300мм</t>
  </si>
  <si>
    <t>АО "АРТИНСКИЙ ЗАВОД", 623340, Арти, Свердловской обл., ул. Королева, 50,</t>
  </si>
  <si>
    <t xml:space="preserve">      Брусок абразивный (белый)</t>
  </si>
  <si>
    <t xml:space="preserve">      Брусок абразивный (зеленый)</t>
  </si>
  <si>
    <t xml:space="preserve">      Лопаточка садовая с чернем 400 мм</t>
  </si>
  <si>
    <t xml:space="preserve">      Лопаточка туристическая с чернем 400 мм</t>
  </si>
  <si>
    <t xml:space="preserve">      Лопаточка тепличная с чернем 1000 мм</t>
  </si>
  <si>
    <t xml:space="preserve">      Лопаточка парниковая с чернем 400 мм</t>
  </si>
  <si>
    <t xml:space="preserve">      Лопаточка парниковая с чернем 1000 мм</t>
  </si>
  <si>
    <t xml:space="preserve">      Полольник с чернем 1000 мм</t>
  </si>
  <si>
    <t xml:space="preserve">      Полольник б/ч</t>
  </si>
  <si>
    <t xml:space="preserve">      Грабли 4-х зубые с повернутым зубом с/ч  1000 мм</t>
  </si>
  <si>
    <t xml:space="preserve">      Грабли 4-х зубые с повернутым зубом с/ч 400 мм</t>
  </si>
  <si>
    <t xml:space="preserve">      Грабли 6-ти зубые с повернутым зубом б/ч  </t>
  </si>
  <si>
    <t xml:space="preserve">      Грабли 6-ти зубые  с повернутым зубом с/ч  1000 мм</t>
  </si>
  <si>
    <t xml:space="preserve">      Грабли 6-ти зубые с повернутым зубом с/ч 400 мм</t>
  </si>
  <si>
    <t xml:space="preserve">      Вилы Огородник б/ч с кованной тулейкой 230мм</t>
  </si>
  <si>
    <t xml:space="preserve">      Корнеудалитель "Геркулес" -Е</t>
  </si>
  <si>
    <t xml:space="preserve">      Плоскорез "Ласточка" с/ч</t>
  </si>
  <si>
    <t xml:space="preserve">       Коса Сайга-люкс 10 ( 100 см )</t>
  </si>
  <si>
    <t xml:space="preserve">     Ручка слесарная</t>
  </si>
  <si>
    <t xml:space="preserve">     Скоба строительная 180 мм</t>
  </si>
  <si>
    <t xml:space="preserve">      Ручка к металлическому косовищу</t>
  </si>
  <si>
    <t xml:space="preserve">      Приспособление для крепления косы ПК-8</t>
  </si>
  <si>
    <t xml:space="preserve">      Вилы двузубые Е (с еврочернем)</t>
  </si>
  <si>
    <t xml:space="preserve">      Мотыга  с/ч  1000 мм</t>
  </si>
  <si>
    <t xml:space="preserve">     Конус посадочный "Пикуэт - 350</t>
  </si>
  <si>
    <t xml:space="preserve">     Конус посадочный "Пикуэт - 440</t>
  </si>
  <si>
    <t xml:space="preserve">     Конус посадочный "Пикуэт - 590</t>
  </si>
  <si>
    <t xml:space="preserve">     Пешня малая</t>
  </si>
  <si>
    <t xml:space="preserve">      Косовище металлическое "Трансформер"</t>
  </si>
  <si>
    <t xml:space="preserve">      Серп "Жнец" 38</t>
  </si>
  <si>
    <t xml:space="preserve">      Мотыга универсальная "Колорадо" 6-ти зубые б/ч</t>
  </si>
  <si>
    <t xml:space="preserve">      Мотыга универсальная "Колорадо" 6-ти зубые с/ч</t>
  </si>
  <si>
    <t xml:space="preserve">      Косовище металлическое ММ</t>
  </si>
  <si>
    <t xml:space="preserve">     Нож прививочный</t>
  </si>
  <si>
    <t xml:space="preserve">     Вешалка для садового инструмента</t>
  </si>
  <si>
    <t>А.Г.Пешков</t>
  </si>
  <si>
    <t>Цена без НДС, руб за 1 шт</t>
  </si>
  <si>
    <t>Цена с НДС, руб за 1 шт</t>
  </si>
  <si>
    <t>Кол-во штук в упаковке</t>
  </si>
  <si>
    <t>1.1 Косы сельскохозяйственные</t>
  </si>
  <si>
    <t>1.2.Набор косца</t>
  </si>
  <si>
    <t>1.3. Коса-серпан</t>
  </si>
  <si>
    <t>1.4. Коса-секач</t>
  </si>
  <si>
    <t>1.5. Принадлежности для кос</t>
  </si>
  <si>
    <t>2. СЕРПЫ</t>
  </si>
  <si>
    <t>3.1 Вилы "Огородник" (четырехрогие, ширина рогов 180 мм)</t>
  </si>
  <si>
    <t>3.2 Вилы "Садовник" (четырехрогие, ширина рогов 120 мм)</t>
  </si>
  <si>
    <t>3.3 Вилы шестирогие ( ширина рогов 195 мм)</t>
  </si>
  <si>
    <t>3.4 Вилы навозные (четырехрогие, ширина рогов 180 мм)</t>
  </si>
  <si>
    <t>3.5 Вилы Копальные (четырехрогие, ширина рогов 180 мм)</t>
  </si>
  <si>
    <t>3.6 Вилы подборочные</t>
  </si>
  <si>
    <t>3.7 Вилы с упором</t>
  </si>
  <si>
    <t>1. КОСЫ</t>
  </si>
  <si>
    <t>3. ВИЛЫ</t>
  </si>
  <si>
    <t>4. ЛОПАТЫ</t>
  </si>
  <si>
    <t>5. МОТЫГИ</t>
  </si>
  <si>
    <t>6. ГРАБЛИ</t>
  </si>
  <si>
    <t xml:space="preserve">      Грабли (12-зубые) с прямым зубом б/ч</t>
  </si>
  <si>
    <t xml:space="preserve">      Грабли (12-зубые) с прямым зубом с/ч</t>
  </si>
  <si>
    <t>7. САДОВЫЙ ИНВЕНТАРЬ</t>
  </si>
  <si>
    <t>7.1. Набор садового инструмента серия "Флора":</t>
  </si>
  <si>
    <t xml:space="preserve">     Грабли 8-зубые с пластиковой ручкой</t>
  </si>
  <si>
    <t xml:space="preserve">     Грабли 4-х зубые с пластиковой ручкой</t>
  </si>
  <si>
    <t xml:space="preserve">     Вилка посадочная 3-х зубая с пластиковой ручкой</t>
  </si>
  <si>
    <t xml:space="preserve">     Бороздовичок с пластиковой ручкой</t>
  </si>
  <si>
    <t xml:space="preserve">     Корнеудалитель с пластиковой ручкой</t>
  </si>
  <si>
    <t xml:space="preserve">     Крючок-рыхлитель с пластиковой ручкой</t>
  </si>
  <si>
    <t xml:space="preserve">     Культиватор "Стейлс" с пластиковой ручкой</t>
  </si>
  <si>
    <t xml:space="preserve">     Мотыжка М-1-110-525 с пластиковой ручкой</t>
  </si>
  <si>
    <t xml:space="preserve">     Мотыжка МК-2-60-350 с пластиковой ручкой</t>
  </si>
  <si>
    <t xml:space="preserve">     Мотыжка радиусная М-1 с пластиковой ручкой</t>
  </si>
  <si>
    <t xml:space="preserve">     Плоскорез "Скоба" с пластиковой ручкой</t>
  </si>
  <si>
    <t xml:space="preserve">     Рыхлитель крот - 3 с пластиковой ручкой</t>
  </si>
  <si>
    <t>7.2 .Набор садового инструмента "Дачник" с пластиковой или деревянной ручкой:</t>
  </si>
  <si>
    <t xml:space="preserve">     Рыхлитель комбинированный с пластиковой ручкой</t>
  </si>
  <si>
    <t xml:space="preserve">     Совок посадочный с пластиковой ручкой</t>
  </si>
  <si>
    <t xml:space="preserve">     Совок средний с пластиковой ручкой</t>
  </si>
  <si>
    <t>4.1 Лопата "Копанец-ЛКО" (копальная остроконечная) б/ч</t>
  </si>
  <si>
    <t>4.6 Лопата "Копанец-Авто"</t>
  </si>
  <si>
    <t>4.2 Лопата "Копанец-ЛСП" (совковая песочная) б/ч</t>
  </si>
  <si>
    <t xml:space="preserve">     Лопата ЛКО с/ч</t>
  </si>
  <si>
    <t xml:space="preserve">     Лопата ЛКО с/ч тонированным</t>
  </si>
  <si>
    <t xml:space="preserve">     Лопата ЛСП с/ч</t>
  </si>
  <si>
    <t xml:space="preserve">     Лопата ЛСП с/ч тонированным</t>
  </si>
  <si>
    <t>4.3 Лопата "Копанец-Универсальная" (Американка) б/ч</t>
  </si>
  <si>
    <t xml:space="preserve">     Лопата ЛКУ с/ч</t>
  </si>
  <si>
    <t xml:space="preserve">     Лопата ЛКУ с/ч тонированным</t>
  </si>
  <si>
    <t xml:space="preserve">     Лопата ЛКП с/ч</t>
  </si>
  <si>
    <t xml:space="preserve">     Лопата ЛКП с/ч тонированным</t>
  </si>
  <si>
    <t xml:space="preserve">     Лопата комби с/ч</t>
  </si>
  <si>
    <t xml:space="preserve">     Лопата комби с/ч тонированным</t>
  </si>
  <si>
    <t>7.4 Набор садового инструмента "ТРИО" (3 предмета)</t>
  </si>
  <si>
    <t>7.3 Набор садового инструмента "Дачник" (7 предметов)</t>
  </si>
  <si>
    <t>7.5 Набор Фиалка для комнатных растений ( 3 предмета)</t>
  </si>
  <si>
    <t>8. ТУРИСТИЧЕСКИЙ ИНВЕНТАРЬ</t>
  </si>
  <si>
    <t xml:space="preserve">    Набор скорняжный "Умелец-2" с гвоздодером. (шило "Швейное-     2, шило "Сапожное-2", нож сапожный, гвоздодер)</t>
  </si>
  <si>
    <t>9. ЗИМНИЙ ИНВЕНТАРЬ</t>
  </si>
  <si>
    <t xml:space="preserve">     Лопата пластиковая Аркуда б/ч</t>
  </si>
  <si>
    <t>10. ТОВАРЫ ДЛЯ ДОМА И ХОЗЯЙСТВА</t>
  </si>
  <si>
    <t>10.1 Цепи</t>
  </si>
  <si>
    <t>10.2 Скобы</t>
  </si>
  <si>
    <t>10.3 Товары для дома</t>
  </si>
  <si>
    <t>11. ЧЕРЕНКИ</t>
  </si>
  <si>
    <t>12. СКОРНЯЖНЫЕ ПРИНАДЛЕЖНОСТИ</t>
  </si>
  <si>
    <t>Цены указаны без учета доставки.</t>
  </si>
  <si>
    <t>Скидки и условия оплаты оговариваются в договоре.</t>
  </si>
  <si>
    <t>4.4 Лопата "Копанец-Прямая" б/ч</t>
  </si>
  <si>
    <t>садово-огородный инвентарь</t>
  </si>
  <si>
    <t xml:space="preserve">      Мачете туристическое с пластиковой ручкой</t>
  </si>
  <si>
    <t xml:space="preserve">      Мачете туристическое в чехле (ручка дер/пласт)</t>
  </si>
  <si>
    <t xml:space="preserve">     Лопата пластиковая Аркуда с деревянным черенком</t>
  </si>
  <si>
    <t xml:space="preserve">     Ручка для лопат Д32</t>
  </si>
  <si>
    <t xml:space="preserve">     Клин стальной</t>
  </si>
  <si>
    <t>4.5 Лопата "Копанец-Комби" б/ч (гибрид штыковой и совковой лопат)</t>
  </si>
  <si>
    <t xml:space="preserve">      Мотыжка  радиусная с тулейкой М 100-Р с черн. 400мм </t>
  </si>
  <si>
    <t xml:space="preserve">      Мотыжка  радиусная с тулейкой М 100-Р с черн 1000мм </t>
  </si>
  <si>
    <t xml:space="preserve">      Мачете туристическое с деревянной ручкой</t>
  </si>
  <si>
    <t>Коса Соболь  (шлифованные с лицевой стороны, с отбитым лезвием)</t>
  </si>
  <si>
    <t xml:space="preserve">     Лопата пластиковая Аркуда с/ч с ручкой</t>
  </si>
  <si>
    <t xml:space="preserve">     Ручка слесарная тонированная</t>
  </si>
  <si>
    <t>4.7 Лопата для саженцев</t>
  </si>
  <si>
    <t xml:space="preserve">     Лопата для саженцев б/ч</t>
  </si>
  <si>
    <t xml:space="preserve">     Лопата для саженцев с/ч</t>
  </si>
  <si>
    <t xml:space="preserve">      Резак универсальный с литой ручкой</t>
  </si>
  <si>
    <t xml:space="preserve">      Серп "Травник" 47</t>
  </si>
  <si>
    <t xml:space="preserve">      Серп "Травник" 38</t>
  </si>
  <si>
    <t xml:space="preserve">     Грабли-рыхлитель с деревянной ручкой </t>
  </si>
  <si>
    <t xml:space="preserve">       Коса-серпан с тулейкой с/ч 600</t>
  </si>
  <si>
    <t xml:space="preserve">       Коса-серпан с тулейкой с/ч 1000</t>
  </si>
  <si>
    <t xml:space="preserve">     Черенок для лопат ( L-1150 мм)</t>
  </si>
  <si>
    <t xml:space="preserve">     Черенок для лопат ( L-1150 мм) тонированный</t>
  </si>
  <si>
    <t xml:space="preserve">     Черенки для вил ( L-1150 мм)</t>
  </si>
  <si>
    <t xml:space="preserve">     Черенки для вил ( L-1150 мм) тонированный </t>
  </si>
  <si>
    <t xml:space="preserve">     Черенки для граблей (L-1150 мм)</t>
  </si>
  <si>
    <t xml:space="preserve">     Черенок для граблей (L-1150мм) тонированный </t>
  </si>
  <si>
    <t xml:space="preserve">     Черенок Флора (L-400мм, д30)</t>
  </si>
  <si>
    <t xml:space="preserve">     Черенок Флора (L-400мм, д30) тонированный</t>
  </si>
  <si>
    <t xml:space="preserve">     Черенок Флора (L-1000мм, д30)</t>
  </si>
  <si>
    <t xml:space="preserve">     Черенок Флора (L-1000мм, д30) тонированный</t>
  </si>
  <si>
    <t xml:space="preserve">     Лопата ЛКО с/ч с V-ручкой</t>
  </si>
  <si>
    <t xml:space="preserve">     Лопата ЛКО с/ч тонированным с V-ручкой</t>
  </si>
  <si>
    <t xml:space="preserve">     Лопата ЛСП с/ч с V-ручкой</t>
  </si>
  <si>
    <t xml:space="preserve">     Лопата ЛКУ с металлическим чернем с V-ручкой</t>
  </si>
  <si>
    <t xml:space="preserve">     Лопата ЛКУ с/ч с V-ручкой</t>
  </si>
  <si>
    <t xml:space="preserve">     Лопата ЛСП с/ч тонированным с V-ручкой</t>
  </si>
  <si>
    <t xml:space="preserve">     Лопата ЛКУ с/ч тонированным с V-ручкой</t>
  </si>
  <si>
    <t xml:space="preserve">     Лопата ЛКП с/ч с V-ручкой</t>
  </si>
  <si>
    <t xml:space="preserve">     Лопата ЛКП с/ч тонированным с V-ручкой</t>
  </si>
  <si>
    <t xml:space="preserve">     Лопата комби с/ч с V-ручкой</t>
  </si>
  <si>
    <t xml:space="preserve">     Лопата комби с/ч тонированным с V-ручкой</t>
  </si>
  <si>
    <t xml:space="preserve">      Мотыжка МК-3 с тулейкой с черн. 1000 мм </t>
  </si>
  <si>
    <t xml:space="preserve">      Мотыжка МК-2 с тулейкой с черн. 1000 мм </t>
  </si>
  <si>
    <t xml:space="preserve">      Мотыжка МК-2 с тулейкой с черн. 400 мм </t>
  </si>
  <si>
    <t>" 01 " мая  2021 г.</t>
  </si>
  <si>
    <t>" 15 " июня 2021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</si>
</sst>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0.000%"/>
    <numFmt numFmtId="179" formatCode="0.0%"/>
    <numFmt numFmtId="180" formatCode="#,##0.0"/>
    <numFmt numFmtId="181" formatCode="[$-FC19]d\ mmmm\ yyyy\ &quot;г.&quot;"/>
  </numFmts>
  <fonts count="6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20"/>
      <name val="Arial Cyr"/>
      <family val="2"/>
    </font>
    <font>
      <sz val="10"/>
      <name val="Arial Narrow"/>
      <family val="2"/>
    </font>
    <font>
      <sz val="11"/>
      <name val="Arial Cyr"/>
      <family val="2"/>
    </font>
    <font>
      <sz val="11"/>
      <color indexed="20"/>
      <name val="Arial Cyr"/>
      <family val="2"/>
    </font>
    <font>
      <sz val="11"/>
      <name val="Arial Narrow"/>
      <family val="2"/>
    </font>
    <font>
      <b/>
      <sz val="11"/>
      <name val="Arial Cyr"/>
      <family val="0"/>
    </font>
    <font>
      <b/>
      <i/>
      <sz val="11"/>
      <name val="Arial Cyr"/>
      <family val="2"/>
    </font>
    <font>
      <b/>
      <i/>
      <sz val="11"/>
      <name val="Arial"/>
      <family val="2"/>
    </font>
    <font>
      <b/>
      <i/>
      <sz val="11"/>
      <color indexed="20"/>
      <name val="Arial"/>
      <family val="2"/>
    </font>
    <font>
      <b/>
      <i/>
      <sz val="11"/>
      <color indexed="10"/>
      <name val="Arial Cyr"/>
      <family val="2"/>
    </font>
    <font>
      <b/>
      <i/>
      <sz val="11"/>
      <color indexed="20"/>
      <name val="Arial Cyr"/>
      <family val="0"/>
    </font>
    <font>
      <sz val="11"/>
      <name val="Times New Roman"/>
      <family val="1"/>
    </font>
    <font>
      <b/>
      <i/>
      <sz val="12"/>
      <name val="Arial Cyr"/>
      <family val="2"/>
    </font>
    <font>
      <i/>
      <sz val="11"/>
      <name val="Arial Cyr"/>
      <family val="0"/>
    </font>
    <font>
      <b/>
      <i/>
      <sz val="14"/>
      <name val="Arial Cyr"/>
      <family val="0"/>
    </font>
    <font>
      <i/>
      <sz val="11"/>
      <color indexed="9"/>
      <name val="Arial Cyr"/>
      <family val="0"/>
    </font>
    <font>
      <sz val="11"/>
      <color indexed="18"/>
      <name val="Arial Cyr"/>
      <family val="0"/>
    </font>
    <font>
      <b/>
      <i/>
      <sz val="11"/>
      <color indexed="18"/>
      <name val="Arial Cyr"/>
      <family val="0"/>
    </font>
    <font>
      <b/>
      <sz val="11"/>
      <color indexed="10"/>
      <name val="Arial Cyr"/>
      <family val="0"/>
    </font>
    <font>
      <sz val="11"/>
      <color indexed="57"/>
      <name val="Arial Cyr"/>
      <family val="0"/>
    </font>
    <font>
      <b/>
      <i/>
      <sz val="11"/>
      <color indexed="57"/>
      <name val="Arial Cyr"/>
      <family val="0"/>
    </font>
    <font>
      <b/>
      <i/>
      <sz val="12"/>
      <color indexed="20"/>
      <name val="Arial Cyr"/>
      <family val="0"/>
    </font>
    <font>
      <b/>
      <i/>
      <sz val="12"/>
      <name val="Arial Narrow"/>
      <family val="2"/>
    </font>
    <font>
      <b/>
      <i/>
      <sz val="12"/>
      <color indexed="20"/>
      <name val="Arial Narrow"/>
      <family val="2"/>
    </font>
    <font>
      <b/>
      <i/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10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0" fillId="36" borderId="0" xfId="0" applyFont="1" applyFill="1" applyAlignment="1">
      <alignment/>
    </xf>
    <xf numFmtId="0" fontId="24" fillId="35" borderId="0" xfId="0" applyFont="1" applyFill="1" applyAlignment="1">
      <alignment/>
    </xf>
    <xf numFmtId="0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7" fillId="36" borderId="0" xfId="0" applyFont="1" applyFill="1" applyAlignment="1">
      <alignment/>
    </xf>
    <xf numFmtId="0" fontId="14" fillId="0" borderId="10" xfId="0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14" fillId="35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14" fillId="36" borderId="0" xfId="0" applyFont="1" applyFill="1" applyAlignment="1">
      <alignment/>
    </xf>
    <xf numFmtId="0" fontId="10" fillId="39" borderId="0" xfId="0" applyFont="1" applyFill="1" applyAlignment="1">
      <alignment/>
    </xf>
    <xf numFmtId="0" fontId="10" fillId="0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2" fontId="14" fillId="4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21" fillId="4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1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2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3</xdr:row>
      <xdr:rowOff>104775</xdr:rowOff>
    </xdr:to>
    <xdr:pic>
      <xdr:nvPicPr>
        <xdr:cNvPr id="3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2990850</xdr:colOff>
      <xdr:row>5</xdr:row>
      <xdr:rowOff>28575</xdr:rowOff>
    </xdr:to>
    <xdr:pic>
      <xdr:nvPicPr>
        <xdr:cNvPr id="4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90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D337"/>
  <sheetViews>
    <sheetView tabSelected="1" view="pageBreakPreview" zoomScale="140" zoomScaleNormal="85" zoomScaleSheetLayoutView="140" zoomScalePageLayoutView="0" workbookViewId="0" topLeftCell="A46">
      <selection activeCell="C137" sqref="C137"/>
    </sheetView>
  </sheetViews>
  <sheetFormatPr defaultColWidth="9.00390625" defaultRowHeight="12.75"/>
  <cols>
    <col min="1" max="1" width="72.625" style="3" customWidth="1"/>
    <col min="2" max="2" width="8.25390625" style="10" hidden="1" customWidth="1"/>
    <col min="3" max="3" width="10.75390625" style="10" customWidth="1"/>
    <col min="4" max="4" width="10.25390625" style="10" hidden="1" customWidth="1"/>
    <col min="5" max="5" width="12.75390625" style="10" hidden="1" customWidth="1"/>
    <col min="6" max="6" width="12.75390625" style="10" customWidth="1"/>
    <col min="7" max="7" width="9.125" style="12" customWidth="1"/>
    <col min="8" max="8" width="9.625" style="5" customWidth="1"/>
    <col min="9" max="9" width="8.75390625" style="5" customWidth="1"/>
    <col min="10" max="10" width="11.875" style="5" customWidth="1"/>
    <col min="11" max="11" width="12.375" style="5" customWidth="1"/>
    <col min="12" max="12" width="9.625" style="5" customWidth="1"/>
    <col min="13" max="13" width="11.375" style="5" customWidth="1"/>
    <col min="14" max="14" width="9.25390625" style="5" customWidth="1"/>
    <col min="15" max="15" width="11.75390625" style="5" customWidth="1"/>
    <col min="16" max="17" width="8.875" style="5" customWidth="1"/>
    <col min="18" max="56" width="9.125" style="5" customWidth="1"/>
    <col min="57" max="16384" width="9.125" style="1" customWidth="1"/>
  </cols>
  <sheetData>
    <row r="1" spans="2:7" ht="12.75">
      <c r="B1" s="7"/>
      <c r="C1" s="7"/>
      <c r="D1" s="7"/>
      <c r="E1" s="7"/>
      <c r="F1" s="7"/>
      <c r="G1" s="26"/>
    </row>
    <row r="2" spans="2:7" ht="12.75">
      <c r="B2" s="7"/>
      <c r="C2" s="7"/>
      <c r="D2" s="7"/>
      <c r="E2" s="7"/>
      <c r="F2" s="7"/>
      <c r="G2" s="26"/>
    </row>
    <row r="3" spans="2:7" ht="24" customHeight="1">
      <c r="B3" s="111" t="s">
        <v>1</v>
      </c>
      <c r="C3" s="111"/>
      <c r="D3" s="111"/>
      <c r="E3" s="111"/>
      <c r="F3" s="111"/>
      <c r="G3" s="111"/>
    </row>
    <row r="4" spans="2:6" ht="15.75">
      <c r="B4" s="8" t="s">
        <v>0</v>
      </c>
      <c r="C4" s="8" t="s">
        <v>0</v>
      </c>
      <c r="D4" s="8"/>
      <c r="F4" s="12"/>
    </row>
    <row r="5" spans="1:6" ht="15.75">
      <c r="A5" s="9" t="s">
        <v>2</v>
      </c>
      <c r="B5" s="8" t="s">
        <v>147</v>
      </c>
      <c r="C5" s="8" t="s">
        <v>147</v>
      </c>
      <c r="D5" s="8"/>
      <c r="F5" s="12"/>
    </row>
    <row r="6" spans="1:56" s="17" customFormat="1" ht="18.75">
      <c r="A6" s="38" t="s">
        <v>146</v>
      </c>
      <c r="B6" s="34" t="s">
        <v>186</v>
      </c>
      <c r="C6" s="34" t="s">
        <v>186</v>
      </c>
      <c r="D6" s="34"/>
      <c r="F6" s="35"/>
      <c r="G6" s="3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7" customFormat="1" ht="18.75">
      <c r="A7" s="38" t="s">
        <v>258</v>
      </c>
      <c r="B7" s="34" t="s">
        <v>304</v>
      </c>
      <c r="C7" s="34" t="s">
        <v>305</v>
      </c>
      <c r="D7" s="34"/>
      <c r="F7" s="35"/>
      <c r="G7" s="3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33" customFormat="1" ht="15" thickBot="1">
      <c r="A8" s="30"/>
      <c r="B8" s="31"/>
      <c r="C8" s="31"/>
      <c r="D8" s="31"/>
      <c r="E8" s="31"/>
      <c r="F8" s="32"/>
      <c r="G8" s="3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9"/>
      <c r="W8" s="3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s="19" customFormat="1" ht="15" customHeight="1" thickBot="1">
      <c r="A9" s="107" t="s">
        <v>122</v>
      </c>
      <c r="B9" s="108" t="s">
        <v>187</v>
      </c>
      <c r="C9" s="101"/>
      <c r="D9" s="108" t="s">
        <v>188</v>
      </c>
      <c r="E9" s="108"/>
      <c r="F9" s="101"/>
      <c r="G9" s="104" t="s">
        <v>189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s="19" customFormat="1" ht="15" thickBot="1">
      <c r="A10" s="107"/>
      <c r="B10" s="109"/>
      <c r="C10" s="102"/>
      <c r="D10" s="109"/>
      <c r="E10" s="109"/>
      <c r="F10" s="102"/>
      <c r="G10" s="10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s="19" customFormat="1" ht="19.5" customHeight="1" thickBot="1">
      <c r="A11" s="107"/>
      <c r="B11" s="110"/>
      <c r="C11" s="103"/>
      <c r="D11" s="110"/>
      <c r="E11" s="110"/>
      <c r="F11" s="103"/>
      <c r="G11" s="10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 s="43" customFormat="1" ht="15" thickBot="1">
      <c r="A12" s="40" t="s">
        <v>203</v>
      </c>
      <c r="B12" s="41"/>
      <c r="C12" s="41"/>
      <c r="D12" s="41"/>
      <c r="E12" s="41"/>
      <c r="F12" s="41"/>
      <c r="G12" s="42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s="19" customFormat="1" ht="15" thickBot="1">
      <c r="A13" s="44" t="s">
        <v>190</v>
      </c>
      <c r="B13" s="45"/>
      <c r="C13" s="45"/>
      <c r="D13" s="45"/>
      <c r="E13" s="45"/>
      <c r="F13" s="45"/>
      <c r="G13" s="4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</row>
    <row r="14" spans="1:56" s="49" customFormat="1" ht="15" thickBot="1">
      <c r="A14" s="44" t="s">
        <v>80</v>
      </c>
      <c r="B14" s="47"/>
      <c r="C14" s="47"/>
      <c r="D14" s="47"/>
      <c r="E14" s="47"/>
      <c r="F14" s="47"/>
      <c r="G14" s="48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</row>
    <row r="15" spans="1:56" s="19" customFormat="1" ht="15" thickBot="1">
      <c r="A15" s="50" t="s">
        <v>94</v>
      </c>
      <c r="B15" s="51">
        <f>D15/1.2</f>
        <v>378.33333333333337</v>
      </c>
      <c r="C15" s="51">
        <f>B15*1.03</f>
        <v>389.6833333333334</v>
      </c>
      <c r="D15" s="100">
        <v>454</v>
      </c>
      <c r="E15" s="51"/>
      <c r="F15" s="51">
        <f>C15*1.2</f>
        <v>467.62000000000006</v>
      </c>
      <c r="G15" s="54">
        <v>35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56" s="19" customFormat="1" ht="15" thickBot="1">
      <c r="A16" s="50" t="s">
        <v>3</v>
      </c>
      <c r="B16" s="51">
        <f aca="true" t="shared" si="0" ref="B16:B79">D16/1.2</f>
        <v>378.33333333333337</v>
      </c>
      <c r="C16" s="51">
        <f aca="true" t="shared" si="1" ref="C16:C79">B16*1.03</f>
        <v>389.6833333333334</v>
      </c>
      <c r="D16" s="100">
        <v>454</v>
      </c>
      <c r="E16" s="51"/>
      <c r="F16" s="51">
        <f aca="true" t="shared" si="2" ref="F16:F79">C16*1.2</f>
        <v>467.62000000000006</v>
      </c>
      <c r="G16" s="54">
        <v>30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</row>
    <row r="17" spans="1:56" s="19" customFormat="1" ht="15" thickBot="1">
      <c r="A17" s="50" t="s">
        <v>4</v>
      </c>
      <c r="B17" s="51">
        <f t="shared" si="0"/>
        <v>384.1666666666667</v>
      </c>
      <c r="C17" s="51">
        <f t="shared" si="1"/>
        <v>395.6916666666667</v>
      </c>
      <c r="D17" s="100">
        <v>461</v>
      </c>
      <c r="E17" s="51"/>
      <c r="F17" s="51">
        <f t="shared" si="2"/>
        <v>474.83000000000004</v>
      </c>
      <c r="G17" s="54">
        <v>25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56" s="19" customFormat="1" ht="15" thickBot="1">
      <c r="A18" s="50" t="s">
        <v>5</v>
      </c>
      <c r="B18" s="51">
        <f t="shared" si="0"/>
        <v>395.83333333333337</v>
      </c>
      <c r="C18" s="51">
        <f t="shared" si="1"/>
        <v>407.70833333333337</v>
      </c>
      <c r="D18" s="100">
        <v>475</v>
      </c>
      <c r="E18" s="51"/>
      <c r="F18" s="51">
        <f t="shared" si="2"/>
        <v>489.25</v>
      </c>
      <c r="G18" s="54">
        <v>25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</row>
    <row r="19" spans="1:56" s="19" customFormat="1" ht="15" thickBot="1">
      <c r="A19" s="50" t="s">
        <v>6</v>
      </c>
      <c r="B19" s="51">
        <f t="shared" si="0"/>
        <v>415</v>
      </c>
      <c r="C19" s="51">
        <f t="shared" si="1"/>
        <v>427.45</v>
      </c>
      <c r="D19" s="100">
        <v>498</v>
      </c>
      <c r="E19" s="51"/>
      <c r="F19" s="51">
        <f t="shared" si="2"/>
        <v>512.9399999999999</v>
      </c>
      <c r="G19" s="54">
        <v>20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</row>
    <row r="20" spans="1:56" s="19" customFormat="1" ht="15" thickBot="1">
      <c r="A20" s="50" t="s">
        <v>7</v>
      </c>
      <c r="B20" s="51">
        <f t="shared" si="0"/>
        <v>443.33333333333337</v>
      </c>
      <c r="C20" s="51">
        <f t="shared" si="1"/>
        <v>456.6333333333334</v>
      </c>
      <c r="D20" s="100">
        <v>532</v>
      </c>
      <c r="E20" s="51"/>
      <c r="F20" s="51">
        <f t="shared" si="2"/>
        <v>547.96</v>
      </c>
      <c r="G20" s="54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56" s="19" customFormat="1" ht="15" thickBot="1">
      <c r="A21" s="50" t="s">
        <v>8</v>
      </c>
      <c r="B21" s="51">
        <f t="shared" si="0"/>
        <v>486.6666666666667</v>
      </c>
      <c r="C21" s="51">
        <f t="shared" si="1"/>
        <v>501.2666666666667</v>
      </c>
      <c r="D21" s="100">
        <v>584</v>
      </c>
      <c r="E21" s="51"/>
      <c r="F21" s="51">
        <f t="shared" si="2"/>
        <v>601.52</v>
      </c>
      <c r="G21" s="54">
        <v>10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</row>
    <row r="22" spans="1:56" s="49" customFormat="1" ht="15" thickBot="1">
      <c r="A22" s="44" t="s">
        <v>268</v>
      </c>
      <c r="B22" s="51"/>
      <c r="C22" s="51"/>
      <c r="D22" s="100"/>
      <c r="E22" s="53"/>
      <c r="F22" s="51"/>
      <c r="G22" s="5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</row>
    <row r="23" spans="1:56" s="19" customFormat="1" ht="15" thickBot="1">
      <c r="A23" s="50" t="s">
        <v>130</v>
      </c>
      <c r="B23" s="51">
        <f t="shared" si="0"/>
        <v>390.83333333333337</v>
      </c>
      <c r="C23" s="51">
        <f t="shared" si="1"/>
        <v>402.5583333333334</v>
      </c>
      <c r="D23" s="100">
        <v>469</v>
      </c>
      <c r="E23" s="51"/>
      <c r="F23" s="51">
        <f t="shared" si="2"/>
        <v>483.07000000000005</v>
      </c>
      <c r="G23" s="54">
        <v>35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</row>
    <row r="24" spans="1:56" s="19" customFormat="1" ht="15" thickBot="1">
      <c r="A24" s="50" t="s">
        <v>9</v>
      </c>
      <c r="B24" s="51">
        <f t="shared" si="0"/>
        <v>390.83333333333337</v>
      </c>
      <c r="C24" s="51">
        <f t="shared" si="1"/>
        <v>402.5583333333334</v>
      </c>
      <c r="D24" s="100">
        <v>469</v>
      </c>
      <c r="E24" s="51"/>
      <c r="F24" s="51">
        <f t="shared" si="2"/>
        <v>483.07000000000005</v>
      </c>
      <c r="G24" s="54">
        <v>30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</row>
    <row r="25" spans="1:56" s="19" customFormat="1" ht="15" thickBot="1">
      <c r="A25" s="50" t="s">
        <v>10</v>
      </c>
      <c r="B25" s="51">
        <f t="shared" si="0"/>
        <v>398.33333333333337</v>
      </c>
      <c r="C25" s="51">
        <f t="shared" si="1"/>
        <v>410.28333333333336</v>
      </c>
      <c r="D25" s="100">
        <v>478</v>
      </c>
      <c r="E25" s="51"/>
      <c r="F25" s="51">
        <f t="shared" si="2"/>
        <v>492.34000000000003</v>
      </c>
      <c r="G25" s="54">
        <v>25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</row>
    <row r="26" spans="1:56" s="19" customFormat="1" ht="15" thickBot="1">
      <c r="A26" s="50" t="s">
        <v>11</v>
      </c>
      <c r="B26" s="51">
        <f t="shared" si="0"/>
        <v>409.1666666666667</v>
      </c>
      <c r="C26" s="51">
        <f t="shared" si="1"/>
        <v>421.4416666666667</v>
      </c>
      <c r="D26" s="100">
        <v>491</v>
      </c>
      <c r="E26" s="51"/>
      <c r="F26" s="51">
        <f t="shared" si="2"/>
        <v>505.73</v>
      </c>
      <c r="G26" s="54">
        <v>25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</row>
    <row r="27" spans="1:56" s="19" customFormat="1" ht="15" thickBot="1">
      <c r="A27" s="50" t="s">
        <v>12</v>
      </c>
      <c r="B27" s="51">
        <f t="shared" si="0"/>
        <v>430</v>
      </c>
      <c r="C27" s="51">
        <f t="shared" si="1"/>
        <v>442.90000000000003</v>
      </c>
      <c r="D27" s="100">
        <v>516</v>
      </c>
      <c r="E27" s="51"/>
      <c r="F27" s="51">
        <f t="shared" si="2"/>
        <v>531.48</v>
      </c>
      <c r="G27" s="54">
        <v>20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</row>
    <row r="28" spans="1:56" s="19" customFormat="1" ht="15" thickBot="1">
      <c r="A28" s="50" t="s">
        <v>13</v>
      </c>
      <c r="B28" s="51">
        <f t="shared" si="0"/>
        <v>459.1666666666667</v>
      </c>
      <c r="C28" s="51">
        <f t="shared" si="1"/>
        <v>472.9416666666667</v>
      </c>
      <c r="D28" s="100">
        <v>551</v>
      </c>
      <c r="E28" s="51"/>
      <c r="F28" s="51">
        <f t="shared" si="2"/>
        <v>567.5300000000001</v>
      </c>
      <c r="G28" s="54">
        <v>20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</row>
    <row r="29" spans="1:56" s="19" customFormat="1" ht="15" thickBot="1">
      <c r="A29" s="50" t="s">
        <v>14</v>
      </c>
      <c r="B29" s="51">
        <f t="shared" si="0"/>
        <v>489.1666666666667</v>
      </c>
      <c r="C29" s="51">
        <f t="shared" si="1"/>
        <v>503.8416666666667</v>
      </c>
      <c r="D29" s="100">
        <v>587</v>
      </c>
      <c r="E29" s="51"/>
      <c r="F29" s="51">
        <f t="shared" si="2"/>
        <v>604.61</v>
      </c>
      <c r="G29" s="54"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</row>
    <row r="30" spans="1:56" s="49" customFormat="1" ht="15" thickBot="1">
      <c r="A30" s="44" t="s">
        <v>81</v>
      </c>
      <c r="B30" s="51"/>
      <c r="C30" s="51"/>
      <c r="D30" s="100"/>
      <c r="E30" s="53"/>
      <c r="F30" s="51"/>
      <c r="G30" s="5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6" s="19" customFormat="1" ht="15" thickBot="1">
      <c r="A31" s="50" t="s">
        <v>131</v>
      </c>
      <c r="B31" s="51">
        <f t="shared" si="0"/>
        <v>430.83333333333337</v>
      </c>
      <c r="C31" s="51">
        <f t="shared" si="1"/>
        <v>443.7583333333334</v>
      </c>
      <c r="D31" s="100">
        <v>517</v>
      </c>
      <c r="E31" s="51"/>
      <c r="F31" s="51">
        <f t="shared" si="2"/>
        <v>532.51</v>
      </c>
      <c r="G31" s="54">
        <v>30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</row>
    <row r="32" spans="1:56" s="19" customFormat="1" ht="15" thickBot="1">
      <c r="A32" s="50" t="s">
        <v>15</v>
      </c>
      <c r="B32" s="51">
        <f t="shared" si="0"/>
        <v>430.83333333333337</v>
      </c>
      <c r="C32" s="51">
        <f t="shared" si="1"/>
        <v>443.7583333333334</v>
      </c>
      <c r="D32" s="100">
        <v>517</v>
      </c>
      <c r="E32" s="51"/>
      <c r="F32" s="51">
        <f t="shared" si="2"/>
        <v>532.51</v>
      </c>
      <c r="G32" s="54">
        <v>25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</row>
    <row r="33" spans="1:56" s="19" customFormat="1" ht="15" thickBot="1">
      <c r="A33" s="50" t="s">
        <v>16</v>
      </c>
      <c r="B33" s="51">
        <f t="shared" si="0"/>
        <v>438.33333333333337</v>
      </c>
      <c r="C33" s="51">
        <f t="shared" si="1"/>
        <v>451.4833333333334</v>
      </c>
      <c r="D33" s="100">
        <v>526</v>
      </c>
      <c r="E33" s="97"/>
      <c r="F33" s="51">
        <f t="shared" si="2"/>
        <v>541.7800000000001</v>
      </c>
      <c r="G33" s="54">
        <v>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</row>
    <row r="34" spans="1:56" s="19" customFormat="1" ht="15" thickBot="1">
      <c r="A34" s="50" t="s">
        <v>17</v>
      </c>
      <c r="B34" s="51">
        <f t="shared" si="0"/>
        <v>450</v>
      </c>
      <c r="C34" s="51">
        <f t="shared" si="1"/>
        <v>463.5</v>
      </c>
      <c r="D34" s="100">
        <v>540</v>
      </c>
      <c r="E34" s="51"/>
      <c r="F34" s="51">
        <f t="shared" si="2"/>
        <v>556.1999999999999</v>
      </c>
      <c r="G34" s="54">
        <v>25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1:56" s="19" customFormat="1" ht="15" thickBot="1">
      <c r="A35" s="50" t="s">
        <v>18</v>
      </c>
      <c r="B35" s="51">
        <f t="shared" si="0"/>
        <v>472.5</v>
      </c>
      <c r="C35" s="51">
        <f t="shared" si="1"/>
        <v>486.675</v>
      </c>
      <c r="D35" s="100">
        <v>567</v>
      </c>
      <c r="E35" s="51"/>
      <c r="F35" s="51">
        <f t="shared" si="2"/>
        <v>584.01</v>
      </c>
      <c r="G35" s="54">
        <v>20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  <row r="36" spans="1:56" s="19" customFormat="1" ht="15" thickBot="1">
      <c r="A36" s="50" t="s">
        <v>19</v>
      </c>
      <c r="B36" s="51">
        <f t="shared" si="0"/>
        <v>504.1666666666667</v>
      </c>
      <c r="C36" s="51">
        <f t="shared" si="1"/>
        <v>519.2916666666667</v>
      </c>
      <c r="D36" s="100">
        <v>605</v>
      </c>
      <c r="E36" s="51"/>
      <c r="F36" s="51">
        <f t="shared" si="2"/>
        <v>623.1500000000001</v>
      </c>
      <c r="G36" s="54">
        <v>20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56" s="19" customFormat="1" ht="15" thickBot="1">
      <c r="A37" s="50" t="s">
        <v>168</v>
      </c>
      <c r="B37" s="51">
        <f t="shared" si="0"/>
        <v>555</v>
      </c>
      <c r="C37" s="51">
        <f t="shared" si="1"/>
        <v>571.65</v>
      </c>
      <c r="D37" s="100">
        <v>666</v>
      </c>
      <c r="E37" s="51"/>
      <c r="F37" s="51">
        <f t="shared" si="2"/>
        <v>685.9799999999999</v>
      </c>
      <c r="G37" s="54">
        <v>20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</row>
    <row r="38" spans="1:56" s="55" customFormat="1" ht="15" thickBot="1">
      <c r="A38" s="50" t="s">
        <v>104</v>
      </c>
      <c r="B38" s="51">
        <f t="shared" si="0"/>
        <v>3703.3333333333335</v>
      </c>
      <c r="C38" s="51">
        <f t="shared" si="1"/>
        <v>3814.4333333333334</v>
      </c>
      <c r="D38" s="100">
        <v>4444</v>
      </c>
      <c r="E38" s="51"/>
      <c r="F38" s="51">
        <f t="shared" si="2"/>
        <v>4577.32</v>
      </c>
      <c r="G38" s="54">
        <v>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1:56" s="55" customFormat="1" ht="15" thickBot="1">
      <c r="A39" s="50" t="s">
        <v>105</v>
      </c>
      <c r="B39" s="51">
        <f t="shared" si="0"/>
        <v>558.3333333333334</v>
      </c>
      <c r="C39" s="51">
        <f t="shared" si="1"/>
        <v>575.0833333333334</v>
      </c>
      <c r="D39" s="100">
        <v>670</v>
      </c>
      <c r="E39" s="51"/>
      <c r="F39" s="51">
        <f t="shared" si="2"/>
        <v>690.1</v>
      </c>
      <c r="G39" s="54">
        <v>25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1:56" s="19" customFormat="1" ht="15" thickBot="1">
      <c r="A40" s="44" t="s">
        <v>191</v>
      </c>
      <c r="B40" s="51"/>
      <c r="C40" s="51"/>
      <c r="D40" s="100"/>
      <c r="E40" s="45"/>
      <c r="F40" s="51"/>
      <c r="G40" s="5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56" s="49" customFormat="1" ht="15" thickBot="1">
      <c r="A41" s="44" t="s">
        <v>73</v>
      </c>
      <c r="B41" s="51"/>
      <c r="C41" s="51"/>
      <c r="D41" s="100"/>
      <c r="E41" s="53"/>
      <c r="F41" s="51"/>
      <c r="G41" s="54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19" customFormat="1" ht="15" thickBot="1">
      <c r="A42" s="50" t="s">
        <v>27</v>
      </c>
      <c r="B42" s="51">
        <f t="shared" si="0"/>
        <v>736.6666666666667</v>
      </c>
      <c r="C42" s="51">
        <f t="shared" si="1"/>
        <v>758.7666666666668</v>
      </c>
      <c r="D42" s="100">
        <v>884</v>
      </c>
      <c r="E42" s="51"/>
      <c r="F42" s="51">
        <f t="shared" si="2"/>
        <v>910.5200000000001</v>
      </c>
      <c r="G42" s="54">
        <v>6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</row>
    <row r="43" spans="1:56" s="19" customFormat="1" ht="15" thickBot="1">
      <c r="A43" s="50" t="s">
        <v>28</v>
      </c>
      <c r="B43" s="51">
        <f t="shared" si="0"/>
        <v>780</v>
      </c>
      <c r="C43" s="51">
        <f t="shared" si="1"/>
        <v>803.4</v>
      </c>
      <c r="D43" s="100">
        <v>936</v>
      </c>
      <c r="E43" s="51"/>
      <c r="F43" s="51">
        <f t="shared" si="2"/>
        <v>964.0799999999999</v>
      </c>
      <c r="G43" s="54">
        <v>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</row>
    <row r="44" spans="1:56" s="49" customFormat="1" ht="15" thickBot="1">
      <c r="A44" s="44" t="s">
        <v>74</v>
      </c>
      <c r="B44" s="51"/>
      <c r="C44" s="51">
        <f t="shared" si="1"/>
        <v>0</v>
      </c>
      <c r="D44" s="100"/>
      <c r="E44" s="51"/>
      <c r="F44" s="51">
        <f t="shared" si="2"/>
        <v>0</v>
      </c>
      <c r="G44" s="5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6" s="19" customFormat="1" ht="15" thickBot="1">
      <c r="A45" s="50" t="s">
        <v>29</v>
      </c>
      <c r="B45" s="51">
        <f t="shared" si="0"/>
        <v>730.8333333333334</v>
      </c>
      <c r="C45" s="51">
        <f t="shared" si="1"/>
        <v>752.7583333333334</v>
      </c>
      <c r="D45" s="100">
        <v>877</v>
      </c>
      <c r="E45" s="51"/>
      <c r="F45" s="51">
        <f t="shared" si="2"/>
        <v>903.3100000000001</v>
      </c>
      <c r="G45" s="54">
        <v>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</row>
    <row r="46" spans="1:56" s="19" customFormat="1" ht="15" thickBot="1">
      <c r="A46" s="50" t="s">
        <v>30</v>
      </c>
      <c r="B46" s="51">
        <f t="shared" si="0"/>
        <v>766.6666666666667</v>
      </c>
      <c r="C46" s="51">
        <f t="shared" si="1"/>
        <v>789.6666666666667</v>
      </c>
      <c r="D46" s="100">
        <v>920</v>
      </c>
      <c r="E46" s="51"/>
      <c r="F46" s="51">
        <f t="shared" si="2"/>
        <v>947.6</v>
      </c>
      <c r="G46" s="54">
        <v>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</row>
    <row r="47" spans="1:56" s="19" customFormat="1" ht="15" thickBot="1">
      <c r="A47" s="50" t="s">
        <v>109</v>
      </c>
      <c r="B47" s="51">
        <f t="shared" si="0"/>
        <v>910</v>
      </c>
      <c r="C47" s="51">
        <f t="shared" si="1"/>
        <v>937.3000000000001</v>
      </c>
      <c r="D47" s="100">
        <v>1092</v>
      </c>
      <c r="E47" s="51"/>
      <c r="F47" s="51">
        <f t="shared" si="2"/>
        <v>1124.76</v>
      </c>
      <c r="G47" s="54">
        <v>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s="19" customFormat="1" ht="15" thickBot="1">
      <c r="A48" s="50" t="s">
        <v>31</v>
      </c>
      <c r="B48" s="51">
        <f t="shared" si="0"/>
        <v>730</v>
      </c>
      <c r="C48" s="51">
        <f t="shared" si="1"/>
        <v>751.9</v>
      </c>
      <c r="D48" s="100">
        <v>876</v>
      </c>
      <c r="E48" s="51"/>
      <c r="F48" s="51">
        <f t="shared" si="2"/>
        <v>902.28</v>
      </c>
      <c r="G48" s="54">
        <v>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</row>
    <row r="49" spans="1:56" s="19" customFormat="1" ht="15" thickBot="1">
      <c r="A49" s="50" t="s">
        <v>32</v>
      </c>
      <c r="B49" s="51">
        <f t="shared" si="0"/>
        <v>766.6666666666667</v>
      </c>
      <c r="C49" s="51">
        <f t="shared" si="1"/>
        <v>789.6666666666667</v>
      </c>
      <c r="D49" s="100">
        <v>920</v>
      </c>
      <c r="E49" s="51"/>
      <c r="F49" s="51">
        <f t="shared" si="2"/>
        <v>947.6</v>
      </c>
      <c r="G49" s="54">
        <v>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</row>
    <row r="50" spans="1:56" s="19" customFormat="1" ht="15" thickBot="1">
      <c r="A50" s="50" t="s">
        <v>33</v>
      </c>
      <c r="B50" s="51">
        <f t="shared" si="0"/>
        <v>495.83333333333337</v>
      </c>
      <c r="C50" s="51">
        <f t="shared" si="1"/>
        <v>510.70833333333337</v>
      </c>
      <c r="D50" s="100">
        <v>595</v>
      </c>
      <c r="E50" s="51"/>
      <c r="F50" s="51">
        <f t="shared" si="2"/>
        <v>612.85</v>
      </c>
      <c r="G50" s="54">
        <v>5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</row>
    <row r="51" spans="1:56" s="19" customFormat="1" ht="15" thickBot="1">
      <c r="A51" s="50" t="s">
        <v>100</v>
      </c>
      <c r="B51" s="51">
        <f t="shared" si="0"/>
        <v>527.5</v>
      </c>
      <c r="C51" s="51">
        <f t="shared" si="1"/>
        <v>543.325</v>
      </c>
      <c r="D51" s="100">
        <v>633</v>
      </c>
      <c r="E51" s="51"/>
      <c r="F51" s="51">
        <f t="shared" si="2"/>
        <v>651.99</v>
      </c>
      <c r="G51" s="54">
        <v>5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</row>
    <row r="52" spans="1:56" s="19" customFormat="1" ht="41.25" customHeight="1" thickBot="1">
      <c r="A52" s="56" t="s">
        <v>101</v>
      </c>
      <c r="B52" s="51">
        <f t="shared" si="0"/>
        <v>846.6666666666667</v>
      </c>
      <c r="C52" s="51">
        <f t="shared" si="1"/>
        <v>872.0666666666667</v>
      </c>
      <c r="D52" s="100">
        <v>1016</v>
      </c>
      <c r="E52" s="51"/>
      <c r="F52" s="51">
        <f t="shared" si="2"/>
        <v>1046.48</v>
      </c>
      <c r="G52" s="54">
        <v>6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</row>
    <row r="53" spans="1:56" s="19" customFormat="1" ht="39" customHeight="1" thickBot="1">
      <c r="A53" s="57" t="s">
        <v>102</v>
      </c>
      <c r="B53" s="51">
        <f t="shared" si="0"/>
        <v>873.3333333333334</v>
      </c>
      <c r="C53" s="51">
        <f t="shared" si="1"/>
        <v>899.5333333333334</v>
      </c>
      <c r="D53" s="100">
        <v>1048</v>
      </c>
      <c r="E53" s="51"/>
      <c r="F53" s="51">
        <f t="shared" si="2"/>
        <v>1079.44</v>
      </c>
      <c r="G53" s="54">
        <v>6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56" s="19" customFormat="1" ht="33.75" customHeight="1" thickBot="1">
      <c r="A54" s="57" t="s">
        <v>103</v>
      </c>
      <c r="B54" s="51">
        <f t="shared" si="0"/>
        <v>963.3333333333334</v>
      </c>
      <c r="C54" s="51">
        <f t="shared" si="1"/>
        <v>992.2333333333333</v>
      </c>
      <c r="D54" s="100">
        <v>1156</v>
      </c>
      <c r="E54" s="51"/>
      <c r="F54" s="51">
        <f t="shared" si="2"/>
        <v>1190.68</v>
      </c>
      <c r="G54" s="54">
        <v>6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</row>
    <row r="55" spans="1:56" s="19" customFormat="1" ht="15" thickBot="1">
      <c r="A55" s="44" t="s">
        <v>192</v>
      </c>
      <c r="B55" s="51"/>
      <c r="C55" s="51"/>
      <c r="D55" s="100"/>
      <c r="E55" s="51"/>
      <c r="F55" s="51"/>
      <c r="G55" s="5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</row>
    <row r="56" spans="1:56" s="59" customFormat="1" ht="15" thickBot="1">
      <c r="A56" s="50" t="s">
        <v>34</v>
      </c>
      <c r="B56" s="51">
        <f t="shared" si="0"/>
        <v>452.5</v>
      </c>
      <c r="C56" s="51">
        <f t="shared" si="1"/>
        <v>466.075</v>
      </c>
      <c r="D56" s="100">
        <v>543</v>
      </c>
      <c r="E56" s="51"/>
      <c r="F56" s="51">
        <f t="shared" si="2"/>
        <v>559.29</v>
      </c>
      <c r="G56" s="54">
        <v>10</v>
      </c>
      <c r="H56" s="18"/>
      <c r="I56" s="18"/>
      <c r="J56" s="18"/>
      <c r="K56" s="18"/>
      <c r="L56" s="1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</row>
    <row r="57" spans="1:56" s="19" customFormat="1" ht="15" thickBot="1">
      <c r="A57" s="50" t="s">
        <v>35</v>
      </c>
      <c r="B57" s="51">
        <f t="shared" si="0"/>
        <v>427.5</v>
      </c>
      <c r="C57" s="51">
        <f t="shared" si="1"/>
        <v>440.325</v>
      </c>
      <c r="D57" s="100">
        <v>513</v>
      </c>
      <c r="E57" s="51"/>
      <c r="F57" s="51">
        <f t="shared" si="2"/>
        <v>528.39</v>
      </c>
      <c r="G57" s="54">
        <v>8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</row>
    <row r="58" spans="1:56" s="60" customFormat="1" ht="15" thickBot="1">
      <c r="A58" s="50" t="s">
        <v>36</v>
      </c>
      <c r="B58" s="51">
        <f t="shared" si="0"/>
        <v>265.83333333333337</v>
      </c>
      <c r="C58" s="51">
        <f t="shared" si="1"/>
        <v>273.8083333333334</v>
      </c>
      <c r="D58" s="100">
        <v>319</v>
      </c>
      <c r="E58" s="51"/>
      <c r="F58" s="51">
        <f t="shared" si="2"/>
        <v>328.57000000000005</v>
      </c>
      <c r="G58" s="54">
        <v>12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</row>
    <row r="59" spans="1:56" s="19" customFormat="1" ht="15" thickBot="1">
      <c r="A59" s="50" t="s">
        <v>79</v>
      </c>
      <c r="B59" s="51">
        <f t="shared" si="0"/>
        <v>209.16666666666669</v>
      </c>
      <c r="C59" s="51">
        <f t="shared" si="1"/>
        <v>215.4416666666667</v>
      </c>
      <c r="D59" s="100">
        <v>251</v>
      </c>
      <c r="E59" s="51"/>
      <c r="F59" s="51">
        <f t="shared" si="2"/>
        <v>258.53000000000003</v>
      </c>
      <c r="G59" s="54">
        <v>30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1:56" s="19" customFormat="1" ht="15" thickBot="1">
      <c r="A60" s="50" t="s">
        <v>137</v>
      </c>
      <c r="B60" s="51">
        <f t="shared" si="0"/>
        <v>192.5</v>
      </c>
      <c r="C60" s="51">
        <f t="shared" si="1"/>
        <v>198.275</v>
      </c>
      <c r="D60" s="100">
        <v>231</v>
      </c>
      <c r="E60" s="51"/>
      <c r="F60" s="51">
        <f t="shared" si="2"/>
        <v>237.93</v>
      </c>
      <c r="G60" s="54">
        <v>30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</row>
    <row r="61" spans="1:56" s="19" customFormat="1" ht="15" thickBot="1">
      <c r="A61" s="50" t="s">
        <v>278</v>
      </c>
      <c r="B61" s="51">
        <f t="shared" si="0"/>
        <v>247.5</v>
      </c>
      <c r="C61" s="51">
        <f t="shared" si="1"/>
        <v>254.925</v>
      </c>
      <c r="D61" s="100">
        <v>297</v>
      </c>
      <c r="E61" s="51"/>
      <c r="F61" s="51">
        <f t="shared" si="2"/>
        <v>305.91</v>
      </c>
      <c r="G61" s="54">
        <v>10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9" customFormat="1" ht="15" thickBot="1">
      <c r="A62" s="50" t="s">
        <v>279</v>
      </c>
      <c r="B62" s="51">
        <f t="shared" si="0"/>
        <v>247.5</v>
      </c>
      <c r="C62" s="51">
        <f t="shared" si="1"/>
        <v>254.925</v>
      </c>
      <c r="D62" s="100">
        <v>297</v>
      </c>
      <c r="E62" s="51"/>
      <c r="F62" s="51">
        <f t="shared" si="2"/>
        <v>305.91</v>
      </c>
      <c r="G62" s="54">
        <v>10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9" customFormat="1" ht="15" thickBot="1">
      <c r="A63" s="44" t="s">
        <v>193</v>
      </c>
      <c r="B63" s="51"/>
      <c r="C63" s="51"/>
      <c r="D63" s="100"/>
      <c r="E63" s="51"/>
      <c r="F63" s="51"/>
      <c r="G63" s="54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9" customFormat="1" ht="15" thickBot="1">
      <c r="A64" s="50" t="s">
        <v>37</v>
      </c>
      <c r="B64" s="51">
        <f t="shared" si="0"/>
        <v>346.6666666666667</v>
      </c>
      <c r="C64" s="51">
        <f t="shared" si="1"/>
        <v>357.0666666666667</v>
      </c>
      <c r="D64" s="100">
        <v>416</v>
      </c>
      <c r="E64" s="51"/>
      <c r="F64" s="51">
        <f t="shared" si="2"/>
        <v>428.4800000000001</v>
      </c>
      <c r="G64" s="54">
        <v>15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9" customFormat="1" ht="15" thickBot="1">
      <c r="A65" s="50" t="s">
        <v>38</v>
      </c>
      <c r="B65" s="51">
        <f t="shared" si="0"/>
        <v>362.5</v>
      </c>
      <c r="C65" s="51">
        <f t="shared" si="1"/>
        <v>373.375</v>
      </c>
      <c r="D65" s="100">
        <v>435</v>
      </c>
      <c r="E65" s="51"/>
      <c r="F65" s="51">
        <f t="shared" si="2"/>
        <v>448.05</v>
      </c>
      <c r="G65" s="54">
        <v>10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</row>
    <row r="66" spans="1:56" s="19" customFormat="1" ht="15" thickBot="1">
      <c r="A66" s="44" t="s">
        <v>194</v>
      </c>
      <c r="B66" s="51"/>
      <c r="C66" s="51"/>
      <c r="D66" s="100"/>
      <c r="E66" s="51"/>
      <c r="F66" s="51"/>
      <c r="G66" s="54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spans="1:56" s="19" customFormat="1" ht="15" thickBot="1">
      <c r="A67" s="50" t="s">
        <v>39</v>
      </c>
      <c r="B67" s="51">
        <f t="shared" si="0"/>
        <v>70</v>
      </c>
      <c r="C67" s="51">
        <f>B67*1.5</f>
        <v>105</v>
      </c>
      <c r="D67" s="100">
        <v>84</v>
      </c>
      <c r="E67" s="51"/>
      <c r="F67" s="51">
        <f t="shared" si="2"/>
        <v>126</v>
      </c>
      <c r="G67" s="54">
        <v>5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</row>
    <row r="68" spans="1:56" s="19" customFormat="1" ht="15" thickBot="1">
      <c r="A68" s="61" t="s">
        <v>171</v>
      </c>
      <c r="B68" s="51">
        <f t="shared" si="0"/>
        <v>49.16666666666667</v>
      </c>
      <c r="C68" s="51">
        <f t="shared" si="1"/>
        <v>50.64166666666667</v>
      </c>
      <c r="D68" s="100">
        <v>59</v>
      </c>
      <c r="E68" s="51"/>
      <c r="F68" s="51">
        <f t="shared" si="2"/>
        <v>60.77</v>
      </c>
      <c r="G68" s="54">
        <v>5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spans="1:56" s="19" customFormat="1" ht="15" thickBot="1">
      <c r="A69" s="50" t="s">
        <v>40</v>
      </c>
      <c r="B69" s="51">
        <f t="shared" si="0"/>
        <v>55</v>
      </c>
      <c r="C69" s="51">
        <f t="shared" si="1"/>
        <v>56.65</v>
      </c>
      <c r="D69" s="100">
        <v>66</v>
      </c>
      <c r="E69" s="51"/>
      <c r="F69" s="51">
        <f t="shared" si="2"/>
        <v>67.97999999999999</v>
      </c>
      <c r="G69" s="54">
        <v>20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spans="1:56" s="19" customFormat="1" ht="15" thickBot="1">
      <c r="A70" s="50" t="s">
        <v>41</v>
      </c>
      <c r="B70" s="51">
        <f t="shared" si="0"/>
        <v>30.833333333333336</v>
      </c>
      <c r="C70" s="51">
        <f t="shared" si="1"/>
        <v>31.758333333333336</v>
      </c>
      <c r="D70" s="100">
        <v>37</v>
      </c>
      <c r="E70" s="51"/>
      <c r="F70" s="51">
        <f t="shared" si="2"/>
        <v>38.11</v>
      </c>
      <c r="G70" s="54">
        <v>20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1" spans="1:56" s="19" customFormat="1" ht="15" thickBot="1">
      <c r="A71" s="50" t="s">
        <v>42</v>
      </c>
      <c r="B71" s="51">
        <f t="shared" si="0"/>
        <v>55</v>
      </c>
      <c r="C71" s="51">
        <f t="shared" si="1"/>
        <v>56.65</v>
      </c>
      <c r="D71" s="100">
        <v>66</v>
      </c>
      <c r="E71" s="51"/>
      <c r="F71" s="51">
        <f t="shared" si="2"/>
        <v>67.97999999999999</v>
      </c>
      <c r="G71" s="54">
        <v>20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</row>
    <row r="72" spans="1:56" s="19" customFormat="1" ht="15" thickBot="1">
      <c r="A72" s="50" t="s">
        <v>43</v>
      </c>
      <c r="B72" s="51">
        <f t="shared" si="0"/>
        <v>55</v>
      </c>
      <c r="C72" s="51">
        <f t="shared" si="1"/>
        <v>56.65</v>
      </c>
      <c r="D72" s="100">
        <v>66</v>
      </c>
      <c r="E72" s="51"/>
      <c r="F72" s="51">
        <f t="shared" si="2"/>
        <v>67.97999999999999</v>
      </c>
      <c r="G72" s="54">
        <v>20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9" customFormat="1" ht="15" thickBot="1">
      <c r="A73" s="50" t="s">
        <v>172</v>
      </c>
      <c r="B73" s="51">
        <f t="shared" si="0"/>
        <v>95</v>
      </c>
      <c r="C73" s="51">
        <f t="shared" si="1"/>
        <v>97.85000000000001</v>
      </c>
      <c r="D73" s="100">
        <v>114</v>
      </c>
      <c r="E73" s="51"/>
      <c r="F73" s="51">
        <f t="shared" si="2"/>
        <v>117.42</v>
      </c>
      <c r="G73" s="54">
        <v>20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spans="1:7" s="18" customFormat="1" ht="15" thickBot="1">
      <c r="A74" s="50" t="s">
        <v>44</v>
      </c>
      <c r="B74" s="51">
        <f t="shared" si="0"/>
        <v>648.3333333333334</v>
      </c>
      <c r="C74" s="51">
        <f t="shared" si="1"/>
        <v>667.7833333333334</v>
      </c>
      <c r="D74" s="100">
        <v>778</v>
      </c>
      <c r="E74" s="51"/>
      <c r="F74" s="51">
        <f t="shared" si="2"/>
        <v>801.34</v>
      </c>
      <c r="G74" s="54">
        <v>5</v>
      </c>
    </row>
    <row r="75" spans="1:7" s="18" customFormat="1" ht="15" thickBot="1">
      <c r="A75" s="50" t="s">
        <v>135</v>
      </c>
      <c r="B75" s="51">
        <f t="shared" si="0"/>
        <v>34.16666666666667</v>
      </c>
      <c r="C75" s="51">
        <f t="shared" si="1"/>
        <v>35.19166666666667</v>
      </c>
      <c r="D75" s="100">
        <v>41</v>
      </c>
      <c r="E75" s="51"/>
      <c r="F75" s="51">
        <f t="shared" si="2"/>
        <v>42.230000000000004</v>
      </c>
      <c r="G75" s="54">
        <v>60</v>
      </c>
    </row>
    <row r="76" spans="1:56" s="62" customFormat="1" ht="15" thickBot="1">
      <c r="A76" s="50" t="s">
        <v>151</v>
      </c>
      <c r="B76" s="51">
        <f t="shared" si="0"/>
        <v>100</v>
      </c>
      <c r="C76" s="51">
        <f t="shared" si="1"/>
        <v>103</v>
      </c>
      <c r="D76" s="100">
        <v>120</v>
      </c>
      <c r="E76" s="51"/>
      <c r="F76" s="51">
        <f t="shared" si="2"/>
        <v>123.6</v>
      </c>
      <c r="G76" s="54">
        <v>18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</row>
    <row r="77" spans="1:56" s="62" customFormat="1" ht="15" thickBot="1">
      <c r="A77" s="50" t="s">
        <v>152</v>
      </c>
      <c r="B77" s="51">
        <f t="shared" si="0"/>
        <v>177.5</v>
      </c>
      <c r="C77" s="51">
        <f t="shared" si="1"/>
        <v>182.82500000000002</v>
      </c>
      <c r="D77" s="100">
        <v>213</v>
      </c>
      <c r="E77" s="51"/>
      <c r="F77" s="51">
        <f t="shared" si="2"/>
        <v>219.39000000000001</v>
      </c>
      <c r="G77" s="54">
        <v>18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</row>
    <row r="78" spans="1:56" s="62" customFormat="1" ht="15" thickBot="1">
      <c r="A78" s="50" t="s">
        <v>179</v>
      </c>
      <c r="B78" s="51">
        <f t="shared" si="0"/>
        <v>506.6666666666667</v>
      </c>
      <c r="C78" s="51">
        <f t="shared" si="1"/>
        <v>521.8666666666667</v>
      </c>
      <c r="D78" s="100">
        <v>608</v>
      </c>
      <c r="E78" s="51"/>
      <c r="F78" s="51">
        <f t="shared" si="2"/>
        <v>626.24</v>
      </c>
      <c r="G78" s="54">
        <v>6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spans="1:56" s="59" customFormat="1" ht="15" thickBot="1">
      <c r="A79" s="50" t="s">
        <v>45</v>
      </c>
      <c r="B79" s="51">
        <f t="shared" si="0"/>
        <v>363.33333333333337</v>
      </c>
      <c r="C79" s="51">
        <f t="shared" si="1"/>
        <v>374.2333333333334</v>
      </c>
      <c r="D79" s="100">
        <v>436</v>
      </c>
      <c r="E79" s="51"/>
      <c r="F79" s="51">
        <f t="shared" si="2"/>
        <v>449.0800000000001</v>
      </c>
      <c r="G79" s="54">
        <v>5</v>
      </c>
      <c r="H79" s="18"/>
      <c r="I79" s="18"/>
      <c r="J79" s="18"/>
      <c r="K79" s="18"/>
      <c r="L79" s="1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</row>
    <row r="80" spans="1:56" s="63" customFormat="1" ht="15" thickBot="1">
      <c r="A80" s="50" t="s">
        <v>183</v>
      </c>
      <c r="B80" s="51">
        <f aca="true" t="shared" si="3" ref="B80:B143">D80/1.2</f>
        <v>378.33333333333337</v>
      </c>
      <c r="C80" s="51">
        <f aca="true" t="shared" si="4" ref="C80:C92">B80*1.03</f>
        <v>389.6833333333334</v>
      </c>
      <c r="D80" s="100">
        <v>454</v>
      </c>
      <c r="E80" s="51"/>
      <c r="F80" s="51">
        <f aca="true" t="shared" si="5" ref="F80:F143">C80*1.2</f>
        <v>467.62000000000006</v>
      </c>
      <c r="G80" s="54">
        <v>5</v>
      </c>
      <c r="H80" s="18"/>
      <c r="I80" s="18"/>
      <c r="J80" s="18"/>
      <c r="K80" s="18"/>
      <c r="L80" s="1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</row>
    <row r="81" spans="1:56" s="19" customFormat="1" ht="15" thickBot="1">
      <c r="A81" s="50" t="s">
        <v>46</v>
      </c>
      <c r="B81" s="51">
        <f t="shared" si="3"/>
        <v>440</v>
      </c>
      <c r="C81" s="51">
        <f>B81*1.5</f>
        <v>660</v>
      </c>
      <c r="D81" s="100">
        <v>528</v>
      </c>
      <c r="E81" s="51"/>
      <c r="F81" s="51">
        <f t="shared" si="5"/>
        <v>792</v>
      </c>
      <c r="G81" s="54">
        <v>6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</row>
    <row r="82" spans="1:56" s="19" customFormat="1" ht="15" thickBot="1">
      <c r="A82" s="50"/>
      <c r="B82" s="51"/>
      <c r="C82" s="51"/>
      <c r="D82" s="100"/>
      <c r="E82" s="51"/>
      <c r="F82" s="51"/>
      <c r="G82" s="54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</row>
    <row r="83" spans="1:56" s="43" customFormat="1" ht="15" thickBot="1">
      <c r="A83" s="44" t="s">
        <v>195</v>
      </c>
      <c r="B83" s="51"/>
      <c r="C83" s="51"/>
      <c r="D83" s="100"/>
      <c r="E83" s="51"/>
      <c r="F83" s="51"/>
      <c r="G83" s="48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</row>
    <row r="84" spans="1:56" s="19" customFormat="1" ht="15" thickBot="1">
      <c r="A84" s="50" t="s">
        <v>20</v>
      </c>
      <c r="B84" s="51">
        <f t="shared" si="3"/>
        <v>135.83333333333334</v>
      </c>
      <c r="C84" s="51">
        <f t="shared" si="4"/>
        <v>139.90833333333336</v>
      </c>
      <c r="D84" s="100">
        <v>163</v>
      </c>
      <c r="E84" s="51"/>
      <c r="F84" s="51">
        <f t="shared" si="5"/>
        <v>167.89000000000001</v>
      </c>
      <c r="G84" s="54">
        <v>70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</row>
    <row r="85" spans="1:56" s="19" customFormat="1" ht="15" thickBot="1">
      <c r="A85" s="50" t="s">
        <v>21</v>
      </c>
      <c r="B85" s="51">
        <f t="shared" si="3"/>
        <v>167.5</v>
      </c>
      <c r="C85" s="51">
        <f t="shared" si="4"/>
        <v>172.525</v>
      </c>
      <c r="D85" s="100">
        <v>201</v>
      </c>
      <c r="E85" s="51"/>
      <c r="F85" s="51">
        <f t="shared" si="5"/>
        <v>207.03</v>
      </c>
      <c r="G85" s="54">
        <v>80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60" customFormat="1" ht="15" thickBot="1">
      <c r="A86" s="50" t="s">
        <v>180</v>
      </c>
      <c r="B86" s="51">
        <f t="shared" si="3"/>
        <v>173.33333333333334</v>
      </c>
      <c r="C86" s="51">
        <f t="shared" si="4"/>
        <v>178.53333333333336</v>
      </c>
      <c r="D86" s="100">
        <v>208</v>
      </c>
      <c r="E86" s="51"/>
      <c r="F86" s="51">
        <f t="shared" si="5"/>
        <v>214.24000000000004</v>
      </c>
      <c r="G86" s="54">
        <v>60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9" customFormat="1" ht="15" thickBot="1">
      <c r="A87" s="50" t="s">
        <v>22</v>
      </c>
      <c r="B87" s="51">
        <f t="shared" si="3"/>
        <v>182.5</v>
      </c>
      <c r="C87" s="51">
        <f t="shared" si="4"/>
        <v>187.975</v>
      </c>
      <c r="D87" s="100">
        <v>219</v>
      </c>
      <c r="E87" s="51"/>
      <c r="F87" s="51">
        <f t="shared" si="5"/>
        <v>225.57</v>
      </c>
      <c r="G87" s="54">
        <v>50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</row>
    <row r="88" spans="1:56" s="19" customFormat="1" ht="15" thickBot="1">
      <c r="A88" s="50" t="s">
        <v>72</v>
      </c>
      <c r="B88" s="51">
        <f t="shared" si="3"/>
        <v>138.33333333333334</v>
      </c>
      <c r="C88" s="51">
        <f t="shared" si="4"/>
        <v>142.48333333333335</v>
      </c>
      <c r="D88" s="100">
        <v>166</v>
      </c>
      <c r="E88" s="51"/>
      <c r="F88" s="51">
        <f t="shared" si="5"/>
        <v>170.98000000000002</v>
      </c>
      <c r="G88" s="54">
        <v>70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</row>
    <row r="89" spans="1:56" s="19" customFormat="1" ht="15" thickBot="1">
      <c r="A89" s="50" t="s">
        <v>23</v>
      </c>
      <c r="B89" s="51">
        <f t="shared" si="3"/>
        <v>170.83333333333334</v>
      </c>
      <c r="C89" s="51">
        <f t="shared" si="4"/>
        <v>175.95833333333334</v>
      </c>
      <c r="D89" s="100">
        <v>205</v>
      </c>
      <c r="E89" s="51"/>
      <c r="F89" s="51">
        <f t="shared" si="5"/>
        <v>211.15</v>
      </c>
      <c r="G89" s="54">
        <v>80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</row>
    <row r="90" spans="1:56" s="19" customFormat="1" ht="15" thickBot="1">
      <c r="A90" s="50" t="s">
        <v>276</v>
      </c>
      <c r="B90" s="51">
        <f t="shared" si="3"/>
        <v>173.33333333333334</v>
      </c>
      <c r="C90" s="51">
        <f t="shared" si="4"/>
        <v>178.53333333333336</v>
      </c>
      <c r="D90" s="100">
        <v>208</v>
      </c>
      <c r="E90" s="51"/>
      <c r="F90" s="51">
        <f t="shared" si="5"/>
        <v>214.24000000000004</v>
      </c>
      <c r="G90" s="54">
        <v>60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</row>
    <row r="91" spans="1:56" s="19" customFormat="1" ht="15" thickBot="1">
      <c r="A91" s="50" t="s">
        <v>24</v>
      </c>
      <c r="B91" s="51">
        <f t="shared" si="3"/>
        <v>200.83333333333334</v>
      </c>
      <c r="C91" s="51">
        <f t="shared" si="4"/>
        <v>206.85833333333335</v>
      </c>
      <c r="D91" s="100">
        <v>241</v>
      </c>
      <c r="E91" s="51"/>
      <c r="F91" s="51">
        <f t="shared" si="5"/>
        <v>248.23000000000002</v>
      </c>
      <c r="G91" s="54">
        <v>50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</row>
    <row r="92" spans="1:56" s="19" customFormat="1" ht="15" thickBot="1">
      <c r="A92" s="50" t="s">
        <v>275</v>
      </c>
      <c r="B92" s="51">
        <f t="shared" si="3"/>
        <v>200.83333333333334</v>
      </c>
      <c r="C92" s="51">
        <f t="shared" si="4"/>
        <v>206.85833333333335</v>
      </c>
      <c r="D92" s="100">
        <v>241</v>
      </c>
      <c r="E92" s="51"/>
      <c r="F92" s="51">
        <f t="shared" si="5"/>
        <v>248.23000000000002</v>
      </c>
      <c r="G92" s="54">
        <v>50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spans="1:56" s="19" customFormat="1" ht="15" thickBot="1">
      <c r="A93" s="50"/>
      <c r="B93" s="51"/>
      <c r="C93" s="51"/>
      <c r="D93" s="100"/>
      <c r="E93" s="51"/>
      <c r="F93" s="51"/>
      <c r="G93" s="54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</row>
    <row r="94" spans="1:56" s="43" customFormat="1" ht="15" thickBot="1">
      <c r="A94" s="44" t="s">
        <v>204</v>
      </c>
      <c r="B94" s="51"/>
      <c r="C94" s="51"/>
      <c r="D94" s="100"/>
      <c r="E94" s="51"/>
      <c r="F94" s="51"/>
      <c r="G94" s="54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</row>
    <row r="95" spans="1:56" s="19" customFormat="1" ht="15" thickBot="1">
      <c r="A95" s="44" t="s">
        <v>196</v>
      </c>
      <c r="B95" s="51"/>
      <c r="C95" s="51"/>
      <c r="D95" s="100"/>
      <c r="E95" s="45"/>
      <c r="F95" s="51"/>
      <c r="G95" s="54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</row>
    <row r="96" spans="1:7" s="18" customFormat="1" ht="15" thickBot="1">
      <c r="A96" s="50" t="s">
        <v>90</v>
      </c>
      <c r="B96" s="51">
        <f t="shared" si="3"/>
        <v>265</v>
      </c>
      <c r="C96" s="51">
        <f>B96*1.12</f>
        <v>296.8</v>
      </c>
      <c r="D96" s="100">
        <v>318</v>
      </c>
      <c r="E96" s="51"/>
      <c r="F96" s="51">
        <f t="shared" si="5"/>
        <v>356.16</v>
      </c>
      <c r="G96" s="54">
        <v>5</v>
      </c>
    </row>
    <row r="97" spans="1:7" s="18" customFormat="1" ht="15" thickBot="1">
      <c r="A97" s="50" t="s">
        <v>83</v>
      </c>
      <c r="B97" s="51">
        <f t="shared" si="3"/>
        <v>343.33333333333337</v>
      </c>
      <c r="C97" s="51">
        <f aca="true" t="shared" si="6" ref="C97:C128">B97*1.12</f>
        <v>384.5333333333334</v>
      </c>
      <c r="D97" s="100">
        <v>412</v>
      </c>
      <c r="E97" s="51"/>
      <c r="F97" s="51">
        <f t="shared" si="5"/>
        <v>461.44000000000005</v>
      </c>
      <c r="G97" s="54">
        <v>5</v>
      </c>
    </row>
    <row r="98" spans="1:7" s="18" customFormat="1" ht="15" thickBot="1">
      <c r="A98" s="50" t="s">
        <v>84</v>
      </c>
      <c r="B98" s="51">
        <f t="shared" si="3"/>
        <v>245.83333333333334</v>
      </c>
      <c r="C98" s="51">
        <f t="shared" si="6"/>
        <v>275.33333333333337</v>
      </c>
      <c r="D98" s="100">
        <v>295</v>
      </c>
      <c r="E98" s="51"/>
      <c r="F98" s="51">
        <f t="shared" si="5"/>
        <v>330.40000000000003</v>
      </c>
      <c r="G98" s="54">
        <v>5</v>
      </c>
    </row>
    <row r="99" spans="1:7" s="18" customFormat="1" ht="15" thickBot="1">
      <c r="A99" s="50" t="s">
        <v>82</v>
      </c>
      <c r="B99" s="51">
        <f t="shared" si="3"/>
        <v>324.1666666666667</v>
      </c>
      <c r="C99" s="51">
        <f t="shared" si="6"/>
        <v>363.0666666666667</v>
      </c>
      <c r="D99" s="100">
        <v>389</v>
      </c>
      <c r="E99" s="51"/>
      <c r="F99" s="51">
        <f t="shared" si="5"/>
        <v>435.68000000000006</v>
      </c>
      <c r="G99" s="54">
        <v>5</v>
      </c>
    </row>
    <row r="100" spans="1:7" s="18" customFormat="1" ht="15" thickBot="1">
      <c r="A100" s="66" t="s">
        <v>85</v>
      </c>
      <c r="B100" s="51">
        <f t="shared" si="3"/>
        <v>349.1666666666667</v>
      </c>
      <c r="C100" s="51">
        <f t="shared" si="6"/>
        <v>391.0666666666667</v>
      </c>
      <c r="D100" s="100">
        <v>419</v>
      </c>
      <c r="E100" s="51"/>
      <c r="F100" s="51">
        <f t="shared" si="5"/>
        <v>469.28000000000003</v>
      </c>
      <c r="G100" s="54">
        <v>5</v>
      </c>
    </row>
    <row r="101" spans="1:7" s="18" customFormat="1" ht="15" thickBot="1">
      <c r="A101" s="61" t="s">
        <v>165</v>
      </c>
      <c r="B101" s="51">
        <f t="shared" si="3"/>
        <v>344.1666666666667</v>
      </c>
      <c r="C101" s="51">
        <f t="shared" si="6"/>
        <v>385.4666666666667</v>
      </c>
      <c r="D101" s="100">
        <v>413</v>
      </c>
      <c r="E101" s="51"/>
      <c r="F101" s="51">
        <f t="shared" si="5"/>
        <v>462.56</v>
      </c>
      <c r="G101" s="54">
        <v>5</v>
      </c>
    </row>
    <row r="102" spans="1:56" s="49" customFormat="1" ht="15" thickBot="1">
      <c r="A102" s="44" t="s">
        <v>197</v>
      </c>
      <c r="B102" s="51"/>
      <c r="C102" s="51"/>
      <c r="D102" s="100"/>
      <c r="E102" s="53"/>
      <c r="F102" s="51"/>
      <c r="G102" s="54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1:7" s="18" customFormat="1" ht="15" thickBot="1">
      <c r="A103" s="66" t="s">
        <v>88</v>
      </c>
      <c r="B103" s="51">
        <f t="shared" si="3"/>
        <v>245.83333333333334</v>
      </c>
      <c r="C103" s="51">
        <f t="shared" si="6"/>
        <v>275.33333333333337</v>
      </c>
      <c r="D103" s="100">
        <v>295</v>
      </c>
      <c r="E103" s="51"/>
      <c r="F103" s="51">
        <f t="shared" si="5"/>
        <v>330.40000000000003</v>
      </c>
      <c r="G103" s="54">
        <v>5</v>
      </c>
    </row>
    <row r="104" spans="1:7" s="18" customFormat="1" ht="15" thickBot="1">
      <c r="A104" s="66" t="s">
        <v>86</v>
      </c>
      <c r="B104" s="51">
        <f t="shared" si="3"/>
        <v>323.33333333333337</v>
      </c>
      <c r="C104" s="51">
        <f t="shared" si="6"/>
        <v>362.1333333333334</v>
      </c>
      <c r="D104" s="100">
        <v>388</v>
      </c>
      <c r="E104" s="51"/>
      <c r="F104" s="51">
        <f t="shared" si="5"/>
        <v>434.56000000000006</v>
      </c>
      <c r="G104" s="54">
        <v>5</v>
      </c>
    </row>
    <row r="105" spans="1:7" s="18" customFormat="1" ht="15" thickBot="1">
      <c r="A105" s="66" t="s">
        <v>87</v>
      </c>
      <c r="B105" s="51">
        <f t="shared" si="3"/>
        <v>349.1666666666667</v>
      </c>
      <c r="C105" s="51">
        <f t="shared" si="6"/>
        <v>391.0666666666667</v>
      </c>
      <c r="D105" s="100">
        <v>419</v>
      </c>
      <c r="E105" s="51"/>
      <c r="F105" s="51">
        <f t="shared" si="5"/>
        <v>469.28000000000003</v>
      </c>
      <c r="G105" s="54">
        <v>5</v>
      </c>
    </row>
    <row r="106" spans="1:56" s="49" customFormat="1" ht="15" thickBot="1">
      <c r="A106" s="44" t="s">
        <v>198</v>
      </c>
      <c r="B106" s="51"/>
      <c r="C106" s="51"/>
      <c r="D106" s="100"/>
      <c r="E106" s="53"/>
      <c r="F106" s="51"/>
      <c r="G106" s="54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</row>
    <row r="107" spans="1:7" s="18" customFormat="1" ht="15" thickBot="1">
      <c r="A107" s="66" t="s">
        <v>132</v>
      </c>
      <c r="B107" s="51">
        <f t="shared" si="3"/>
        <v>315</v>
      </c>
      <c r="C107" s="51">
        <f t="shared" si="6"/>
        <v>352.8</v>
      </c>
      <c r="D107" s="100">
        <v>378</v>
      </c>
      <c r="E107" s="51"/>
      <c r="F107" s="51">
        <f t="shared" si="5"/>
        <v>423.36</v>
      </c>
      <c r="G107" s="54">
        <v>5</v>
      </c>
    </row>
    <row r="108" spans="1:7" s="18" customFormat="1" ht="15" thickBot="1">
      <c r="A108" s="66" t="s">
        <v>133</v>
      </c>
      <c r="B108" s="51">
        <f t="shared" si="3"/>
        <v>392.5</v>
      </c>
      <c r="C108" s="51">
        <f t="shared" si="6"/>
        <v>439.6</v>
      </c>
      <c r="D108" s="100">
        <v>471</v>
      </c>
      <c r="E108" s="51"/>
      <c r="F108" s="51">
        <f t="shared" si="5"/>
        <v>527.52</v>
      </c>
      <c r="G108" s="54">
        <v>5</v>
      </c>
    </row>
    <row r="109" spans="1:7" s="18" customFormat="1" ht="15" thickBot="1">
      <c r="A109" s="66" t="s">
        <v>134</v>
      </c>
      <c r="B109" s="51">
        <f t="shared" si="3"/>
        <v>418.33333333333337</v>
      </c>
      <c r="C109" s="51">
        <f t="shared" si="6"/>
        <v>468.5333333333334</v>
      </c>
      <c r="D109" s="100">
        <v>502</v>
      </c>
      <c r="E109" s="51"/>
      <c r="F109" s="51">
        <f t="shared" si="5"/>
        <v>562.2400000000001</v>
      </c>
      <c r="G109" s="54">
        <v>5</v>
      </c>
    </row>
    <row r="110" spans="1:56" s="49" customFormat="1" ht="15" thickBot="1">
      <c r="A110" s="44" t="s">
        <v>199</v>
      </c>
      <c r="B110" s="51"/>
      <c r="C110" s="51"/>
      <c r="D110" s="100"/>
      <c r="E110" s="53"/>
      <c r="F110" s="51"/>
      <c r="G110" s="54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</row>
    <row r="111" spans="1:7" s="18" customFormat="1" ht="15" thickBot="1">
      <c r="A111" s="61" t="s">
        <v>92</v>
      </c>
      <c r="B111" s="51">
        <f t="shared" si="3"/>
        <v>223.33333333333334</v>
      </c>
      <c r="C111" s="51">
        <f t="shared" si="6"/>
        <v>250.13333333333335</v>
      </c>
      <c r="D111" s="100">
        <v>268</v>
      </c>
      <c r="E111" s="51"/>
      <c r="F111" s="51">
        <f t="shared" si="5"/>
        <v>300.16</v>
      </c>
      <c r="G111" s="54">
        <v>5</v>
      </c>
    </row>
    <row r="112" spans="1:7" s="18" customFormat="1" ht="15" thickBot="1">
      <c r="A112" s="61" t="s">
        <v>91</v>
      </c>
      <c r="B112" s="51">
        <f t="shared" si="3"/>
        <v>300.83333333333337</v>
      </c>
      <c r="C112" s="51">
        <f t="shared" si="6"/>
        <v>336.9333333333334</v>
      </c>
      <c r="D112" s="100">
        <v>361</v>
      </c>
      <c r="E112" s="51"/>
      <c r="F112" s="51">
        <f t="shared" si="5"/>
        <v>404.32000000000005</v>
      </c>
      <c r="G112" s="54">
        <v>5</v>
      </c>
    </row>
    <row r="113" spans="1:56" s="19" customFormat="1" ht="15" thickBot="1">
      <c r="A113" s="61" t="s">
        <v>93</v>
      </c>
      <c r="B113" s="51">
        <f t="shared" si="3"/>
        <v>326.6666666666667</v>
      </c>
      <c r="C113" s="51">
        <f t="shared" si="6"/>
        <v>365.86666666666673</v>
      </c>
      <c r="D113" s="100">
        <v>392</v>
      </c>
      <c r="E113" s="51"/>
      <c r="F113" s="51">
        <f t="shared" si="5"/>
        <v>439.0400000000001</v>
      </c>
      <c r="G113" s="54">
        <v>5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</row>
    <row r="114" spans="1:56" s="19" customFormat="1" ht="15" thickBot="1">
      <c r="A114" s="61" t="s">
        <v>149</v>
      </c>
      <c r="B114" s="51">
        <f t="shared" si="3"/>
        <v>260.83333333333337</v>
      </c>
      <c r="C114" s="51">
        <f t="shared" si="6"/>
        <v>292.1333333333334</v>
      </c>
      <c r="D114" s="100">
        <v>313</v>
      </c>
      <c r="E114" s="51"/>
      <c r="F114" s="51">
        <f t="shared" si="5"/>
        <v>350.56000000000006</v>
      </c>
      <c r="G114" s="54">
        <v>5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</row>
    <row r="115" spans="1:7" s="36" customFormat="1" ht="15" thickBot="1">
      <c r="A115" s="44" t="s">
        <v>200</v>
      </c>
      <c r="B115" s="51"/>
      <c r="C115" s="51"/>
      <c r="D115" s="100"/>
      <c r="E115" s="51"/>
      <c r="F115" s="51"/>
      <c r="G115" s="54"/>
    </row>
    <row r="116" spans="1:7" s="18" customFormat="1" ht="15" thickBot="1">
      <c r="A116" s="61" t="s">
        <v>97</v>
      </c>
      <c r="B116" s="51">
        <f t="shared" si="3"/>
        <v>259.1666666666667</v>
      </c>
      <c r="C116" s="51">
        <f t="shared" si="6"/>
        <v>290.2666666666667</v>
      </c>
      <c r="D116" s="100">
        <v>311</v>
      </c>
      <c r="E116" s="51"/>
      <c r="F116" s="51">
        <f t="shared" si="5"/>
        <v>348.32000000000005</v>
      </c>
      <c r="G116" s="54">
        <v>5</v>
      </c>
    </row>
    <row r="117" spans="1:56" s="67" customFormat="1" ht="15" thickBot="1">
      <c r="A117" s="61" t="s">
        <v>98</v>
      </c>
      <c r="B117" s="51">
        <f t="shared" si="3"/>
        <v>335</v>
      </c>
      <c r="C117" s="51">
        <f t="shared" si="6"/>
        <v>375.20000000000005</v>
      </c>
      <c r="D117" s="100">
        <v>402</v>
      </c>
      <c r="E117" s="51"/>
      <c r="F117" s="51">
        <f t="shared" si="5"/>
        <v>450.24000000000007</v>
      </c>
      <c r="G117" s="54">
        <v>5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</row>
    <row r="118" spans="1:56" s="67" customFormat="1" ht="15" thickBot="1">
      <c r="A118" s="61" t="s">
        <v>99</v>
      </c>
      <c r="B118" s="51">
        <f t="shared" si="3"/>
        <v>359.1666666666667</v>
      </c>
      <c r="C118" s="51">
        <f t="shared" si="6"/>
        <v>402.2666666666667</v>
      </c>
      <c r="D118" s="100">
        <v>431</v>
      </c>
      <c r="E118" s="51"/>
      <c r="F118" s="51">
        <f t="shared" si="5"/>
        <v>482.72</v>
      </c>
      <c r="G118" s="54">
        <v>5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</row>
    <row r="119" spans="1:56" s="68" customFormat="1" ht="15" thickBot="1">
      <c r="A119" s="44" t="s">
        <v>201</v>
      </c>
      <c r="B119" s="51"/>
      <c r="C119" s="51"/>
      <c r="D119" s="100"/>
      <c r="E119" s="51"/>
      <c r="F119" s="51"/>
      <c r="G119" s="54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</row>
    <row r="120" spans="1:56" s="67" customFormat="1" ht="15" thickBot="1">
      <c r="A120" s="61" t="s">
        <v>113</v>
      </c>
      <c r="B120" s="51">
        <f t="shared" si="3"/>
        <v>252.5</v>
      </c>
      <c r="C120" s="51">
        <f t="shared" si="6"/>
        <v>282.8</v>
      </c>
      <c r="D120" s="100">
        <v>303</v>
      </c>
      <c r="E120" s="51"/>
      <c r="F120" s="51">
        <f t="shared" si="5"/>
        <v>339.36</v>
      </c>
      <c r="G120" s="54">
        <v>5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</row>
    <row r="121" spans="1:56" s="67" customFormat="1" ht="15" thickBot="1">
      <c r="A121" s="61" t="s">
        <v>123</v>
      </c>
      <c r="B121" s="51">
        <f t="shared" si="3"/>
        <v>329.1666666666667</v>
      </c>
      <c r="C121" s="51">
        <f t="shared" si="6"/>
        <v>368.66666666666674</v>
      </c>
      <c r="D121" s="100">
        <v>395</v>
      </c>
      <c r="E121" s="51"/>
      <c r="F121" s="51">
        <f t="shared" si="5"/>
        <v>442.4000000000001</v>
      </c>
      <c r="G121" s="54">
        <v>5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</row>
    <row r="122" spans="1:56" s="67" customFormat="1" ht="15" thickBot="1">
      <c r="A122" s="61" t="s">
        <v>114</v>
      </c>
      <c r="B122" s="51">
        <f t="shared" si="3"/>
        <v>253.33333333333334</v>
      </c>
      <c r="C122" s="51">
        <f t="shared" si="6"/>
        <v>283.73333333333335</v>
      </c>
      <c r="D122" s="100">
        <v>304</v>
      </c>
      <c r="E122" s="51"/>
      <c r="F122" s="51">
        <f t="shared" si="5"/>
        <v>340.48</v>
      </c>
      <c r="G122" s="54">
        <v>5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</row>
    <row r="123" spans="1:56" s="67" customFormat="1" ht="15" thickBot="1">
      <c r="A123" s="61" t="s">
        <v>124</v>
      </c>
      <c r="B123" s="51">
        <f t="shared" si="3"/>
        <v>330.83333333333337</v>
      </c>
      <c r="C123" s="51">
        <f t="shared" si="6"/>
        <v>370.5333333333334</v>
      </c>
      <c r="D123" s="100">
        <v>397</v>
      </c>
      <c r="E123" s="51"/>
      <c r="F123" s="51">
        <f t="shared" si="5"/>
        <v>444.6400000000001</v>
      </c>
      <c r="G123" s="54">
        <v>5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</row>
    <row r="124" spans="1:56" s="68" customFormat="1" ht="15" thickBot="1">
      <c r="A124" s="44" t="s">
        <v>202</v>
      </c>
      <c r="B124" s="51"/>
      <c r="C124" s="51"/>
      <c r="D124" s="100"/>
      <c r="E124" s="51"/>
      <c r="F124" s="51"/>
      <c r="G124" s="54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</row>
    <row r="125" spans="1:56" s="62" customFormat="1" ht="15" thickBot="1">
      <c r="A125" s="61" t="s">
        <v>128</v>
      </c>
      <c r="B125" s="51">
        <f t="shared" si="3"/>
        <v>262.5</v>
      </c>
      <c r="C125" s="51">
        <f t="shared" si="6"/>
        <v>294</v>
      </c>
      <c r="D125" s="100">
        <v>315</v>
      </c>
      <c r="E125" s="51"/>
      <c r="F125" s="51">
        <f t="shared" si="5"/>
        <v>352.8</v>
      </c>
      <c r="G125" s="54">
        <v>5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</row>
    <row r="126" spans="1:56" s="19" customFormat="1" ht="15" thickBot="1">
      <c r="A126" s="61" t="s">
        <v>129</v>
      </c>
      <c r="B126" s="51">
        <f t="shared" si="3"/>
        <v>339.1666666666667</v>
      </c>
      <c r="C126" s="51">
        <f t="shared" si="6"/>
        <v>379.86666666666673</v>
      </c>
      <c r="D126" s="100">
        <v>407</v>
      </c>
      <c r="E126" s="51"/>
      <c r="F126" s="51">
        <f t="shared" si="5"/>
        <v>455.8400000000001</v>
      </c>
      <c r="G126" s="54">
        <v>5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</row>
    <row r="127" spans="1:56" s="19" customFormat="1" ht="15" thickBot="1">
      <c r="A127" s="50" t="s">
        <v>166</v>
      </c>
      <c r="B127" s="51">
        <f t="shared" si="3"/>
        <v>307.5</v>
      </c>
      <c r="C127" s="51">
        <f t="shared" si="6"/>
        <v>344.40000000000003</v>
      </c>
      <c r="D127" s="100">
        <v>369</v>
      </c>
      <c r="E127" s="51"/>
      <c r="F127" s="51">
        <f t="shared" si="5"/>
        <v>413.28000000000003</v>
      </c>
      <c r="G127" s="54">
        <v>5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1:56" s="19" customFormat="1" ht="15" thickBot="1">
      <c r="A128" s="50" t="s">
        <v>173</v>
      </c>
      <c r="B128" s="51">
        <f t="shared" si="3"/>
        <v>296.6666666666667</v>
      </c>
      <c r="C128" s="51">
        <f t="shared" si="6"/>
        <v>332.2666666666667</v>
      </c>
      <c r="D128" s="100">
        <v>356</v>
      </c>
      <c r="E128" s="51"/>
      <c r="F128" s="51">
        <f t="shared" si="5"/>
        <v>398.72</v>
      </c>
      <c r="G128" s="54">
        <v>5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s="19" customFormat="1" ht="15" thickBot="1">
      <c r="A129" s="50"/>
      <c r="B129" s="51"/>
      <c r="C129" s="51"/>
      <c r="D129" s="100"/>
      <c r="E129" s="51"/>
      <c r="F129" s="51"/>
      <c r="G129" s="54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s="43" customFormat="1" ht="15" thickBot="1">
      <c r="A130" s="44" t="s">
        <v>205</v>
      </c>
      <c r="B130" s="51"/>
      <c r="C130" s="51"/>
      <c r="D130" s="100"/>
      <c r="E130" s="51"/>
      <c r="F130" s="51"/>
      <c r="G130" s="54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</row>
    <row r="131" spans="1:56" s="71" customFormat="1" ht="15" thickBot="1">
      <c r="A131" s="69" t="s">
        <v>228</v>
      </c>
      <c r="B131" s="51">
        <f t="shared" si="3"/>
        <v>150</v>
      </c>
      <c r="C131" s="51">
        <f>B131*1.08</f>
        <v>162</v>
      </c>
      <c r="D131" s="100">
        <v>180</v>
      </c>
      <c r="E131" s="51"/>
      <c r="F131" s="51">
        <f t="shared" si="5"/>
        <v>194.4</v>
      </c>
      <c r="G131" s="54">
        <v>5</v>
      </c>
      <c r="H131" s="37"/>
      <c r="I131" s="37"/>
      <c r="J131" s="37"/>
      <c r="K131" s="37"/>
      <c r="L131" s="37"/>
      <c r="M131" s="37"/>
      <c r="N131" s="37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</row>
    <row r="132" spans="1:56" s="59" customFormat="1" ht="15" thickBot="1">
      <c r="A132" s="61" t="s">
        <v>231</v>
      </c>
      <c r="B132" s="51">
        <f t="shared" si="3"/>
        <v>227.5</v>
      </c>
      <c r="C132" s="51">
        <f aca="true" t="shared" si="7" ref="C132:C169">B132*1.08</f>
        <v>245.70000000000002</v>
      </c>
      <c r="D132" s="100">
        <v>273</v>
      </c>
      <c r="E132" s="51"/>
      <c r="F132" s="51">
        <f t="shared" si="5"/>
        <v>294.84000000000003</v>
      </c>
      <c r="G132" s="54">
        <v>5</v>
      </c>
      <c r="H132" s="18"/>
      <c r="I132" s="18"/>
      <c r="J132" s="18"/>
      <c r="K132" s="18"/>
      <c r="L132" s="18"/>
      <c r="M132" s="18"/>
      <c r="N132" s="1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</row>
    <row r="133" spans="1:56" s="72" customFormat="1" ht="15" thickBot="1">
      <c r="A133" s="61" t="s">
        <v>232</v>
      </c>
      <c r="B133" s="51">
        <f t="shared" si="3"/>
        <v>252.5</v>
      </c>
      <c r="C133" s="51">
        <f t="shared" si="7"/>
        <v>272.70000000000005</v>
      </c>
      <c r="D133" s="100">
        <v>303</v>
      </c>
      <c r="E133" s="51"/>
      <c r="F133" s="51">
        <f t="shared" si="5"/>
        <v>327.24000000000007</v>
      </c>
      <c r="G133" s="54">
        <v>5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</row>
    <row r="134" spans="1:56" s="72" customFormat="1" ht="15" thickBot="1">
      <c r="A134" s="61" t="s">
        <v>290</v>
      </c>
      <c r="B134" s="51">
        <f t="shared" si="3"/>
        <v>260.83333333333337</v>
      </c>
      <c r="C134" s="51">
        <f t="shared" si="7"/>
        <v>281.70000000000005</v>
      </c>
      <c r="D134" s="100">
        <v>313</v>
      </c>
      <c r="E134" s="51"/>
      <c r="F134" s="51">
        <f t="shared" si="5"/>
        <v>338.04</v>
      </c>
      <c r="G134" s="54">
        <v>5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</row>
    <row r="135" spans="1:56" s="72" customFormat="1" ht="15" thickBot="1">
      <c r="A135" s="61" t="s">
        <v>291</v>
      </c>
      <c r="B135" s="51">
        <f t="shared" si="3"/>
        <v>269.1666666666667</v>
      </c>
      <c r="C135" s="51">
        <f t="shared" si="7"/>
        <v>290.70000000000005</v>
      </c>
      <c r="D135" s="100">
        <v>323</v>
      </c>
      <c r="E135" s="51"/>
      <c r="F135" s="51">
        <f t="shared" si="5"/>
        <v>348.84000000000003</v>
      </c>
      <c r="G135" s="54">
        <v>5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</row>
    <row r="136" spans="1:56" s="72" customFormat="1" ht="15" thickBot="1">
      <c r="A136" s="61"/>
      <c r="B136" s="51"/>
      <c r="C136" s="51"/>
      <c r="D136" s="100"/>
      <c r="E136" s="51"/>
      <c r="F136" s="51"/>
      <c r="G136" s="54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</row>
    <row r="137" spans="1:56" s="73" customFormat="1" ht="15" thickBot="1">
      <c r="A137" s="69" t="s">
        <v>230</v>
      </c>
      <c r="B137" s="51">
        <f t="shared" si="3"/>
        <v>150</v>
      </c>
      <c r="C137" s="51">
        <f t="shared" si="7"/>
        <v>162</v>
      </c>
      <c r="D137" s="100">
        <v>180</v>
      </c>
      <c r="E137" s="51"/>
      <c r="F137" s="51">
        <f t="shared" si="5"/>
        <v>194.4</v>
      </c>
      <c r="G137" s="54">
        <v>5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</row>
    <row r="138" spans="1:56" s="72" customFormat="1" ht="15" thickBot="1">
      <c r="A138" s="61" t="s">
        <v>233</v>
      </c>
      <c r="B138" s="51">
        <f t="shared" si="3"/>
        <v>227.5</v>
      </c>
      <c r="C138" s="51">
        <f t="shared" si="7"/>
        <v>245.70000000000002</v>
      </c>
      <c r="D138" s="100">
        <v>273</v>
      </c>
      <c r="E138" s="51"/>
      <c r="F138" s="51">
        <f t="shared" si="5"/>
        <v>294.84000000000003</v>
      </c>
      <c r="G138" s="54">
        <v>5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</row>
    <row r="139" spans="1:56" s="19" customFormat="1" ht="15" thickBot="1">
      <c r="A139" s="61" t="s">
        <v>234</v>
      </c>
      <c r="B139" s="51">
        <f t="shared" si="3"/>
        <v>252.5</v>
      </c>
      <c r="C139" s="51">
        <f t="shared" si="7"/>
        <v>272.70000000000005</v>
      </c>
      <c r="D139" s="100">
        <v>303</v>
      </c>
      <c r="E139" s="51"/>
      <c r="F139" s="51">
        <f t="shared" si="5"/>
        <v>327.24000000000007</v>
      </c>
      <c r="G139" s="54">
        <v>5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</row>
    <row r="140" spans="1:56" s="55" customFormat="1" ht="15" thickBot="1">
      <c r="A140" s="61" t="s">
        <v>292</v>
      </c>
      <c r="B140" s="51">
        <f t="shared" si="3"/>
        <v>260.83333333333337</v>
      </c>
      <c r="C140" s="51">
        <f t="shared" si="7"/>
        <v>281.70000000000005</v>
      </c>
      <c r="D140" s="100">
        <v>313</v>
      </c>
      <c r="E140" s="51"/>
      <c r="F140" s="51">
        <f t="shared" si="5"/>
        <v>338.04</v>
      </c>
      <c r="G140" s="54">
        <v>5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</row>
    <row r="141" spans="1:56" s="72" customFormat="1" ht="15" thickBot="1">
      <c r="A141" s="61" t="s">
        <v>295</v>
      </c>
      <c r="B141" s="51">
        <f t="shared" si="3"/>
        <v>269.1666666666667</v>
      </c>
      <c r="C141" s="51">
        <f t="shared" si="7"/>
        <v>290.70000000000005</v>
      </c>
      <c r="D141" s="100">
        <v>323</v>
      </c>
      <c r="E141" s="51"/>
      <c r="F141" s="51">
        <f t="shared" si="5"/>
        <v>348.84000000000003</v>
      </c>
      <c r="G141" s="54">
        <v>5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</row>
    <row r="142" spans="1:56" s="72" customFormat="1" ht="15" thickBot="1">
      <c r="A142" s="61"/>
      <c r="B142" s="51"/>
      <c r="C142" s="51">
        <f t="shared" si="7"/>
        <v>0</v>
      </c>
      <c r="D142" s="100"/>
      <c r="E142" s="51"/>
      <c r="F142" s="51">
        <f t="shared" si="5"/>
        <v>0</v>
      </c>
      <c r="G142" s="54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</row>
    <row r="143" spans="1:56" s="73" customFormat="1" ht="15" thickBot="1">
      <c r="A143" s="69" t="s">
        <v>235</v>
      </c>
      <c r="B143" s="51">
        <f t="shared" si="3"/>
        <v>150</v>
      </c>
      <c r="C143" s="51">
        <f t="shared" si="7"/>
        <v>162</v>
      </c>
      <c r="D143" s="100">
        <v>180</v>
      </c>
      <c r="E143" s="51"/>
      <c r="F143" s="51">
        <f t="shared" si="5"/>
        <v>194.4</v>
      </c>
      <c r="G143" s="54">
        <v>5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</row>
    <row r="144" spans="1:56" s="19" customFormat="1" ht="15" thickBot="1">
      <c r="A144" s="61" t="s">
        <v>236</v>
      </c>
      <c r="B144" s="51">
        <f aca="true" t="shared" si="8" ref="B144:B207">D144/1.2</f>
        <v>227.5</v>
      </c>
      <c r="C144" s="51">
        <f t="shared" si="7"/>
        <v>245.70000000000002</v>
      </c>
      <c r="D144" s="100">
        <v>273</v>
      </c>
      <c r="E144" s="51"/>
      <c r="F144" s="51">
        <f aca="true" t="shared" si="9" ref="F144:F207">C144*1.2</f>
        <v>294.84000000000003</v>
      </c>
      <c r="G144" s="54">
        <v>5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</row>
    <row r="145" spans="1:56" s="19" customFormat="1" ht="15" thickBot="1">
      <c r="A145" s="61" t="s">
        <v>237</v>
      </c>
      <c r="B145" s="51">
        <f t="shared" si="8"/>
        <v>252.5</v>
      </c>
      <c r="C145" s="51">
        <f t="shared" si="7"/>
        <v>272.70000000000005</v>
      </c>
      <c r="D145" s="100">
        <v>303</v>
      </c>
      <c r="E145" s="51"/>
      <c r="F145" s="51">
        <f t="shared" si="9"/>
        <v>327.24000000000007</v>
      </c>
      <c r="G145" s="54">
        <v>5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</row>
    <row r="146" spans="1:56" s="19" customFormat="1" ht="15" thickBot="1">
      <c r="A146" s="61" t="s">
        <v>294</v>
      </c>
      <c r="B146" s="51">
        <f t="shared" si="8"/>
        <v>260.83333333333337</v>
      </c>
      <c r="C146" s="51">
        <f t="shared" si="7"/>
        <v>281.70000000000005</v>
      </c>
      <c r="D146" s="100">
        <v>313</v>
      </c>
      <c r="E146" s="51"/>
      <c r="F146" s="51">
        <f t="shared" si="9"/>
        <v>338.04</v>
      </c>
      <c r="G146" s="54">
        <v>5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</row>
    <row r="147" spans="1:56" s="72" customFormat="1" ht="15" thickBot="1">
      <c r="A147" s="61" t="s">
        <v>296</v>
      </c>
      <c r="B147" s="51">
        <f t="shared" si="8"/>
        <v>269.1666666666667</v>
      </c>
      <c r="C147" s="51">
        <f t="shared" si="7"/>
        <v>290.70000000000005</v>
      </c>
      <c r="D147" s="100">
        <v>323</v>
      </c>
      <c r="E147" s="51"/>
      <c r="F147" s="51">
        <f t="shared" si="9"/>
        <v>348.84000000000003</v>
      </c>
      <c r="G147" s="54">
        <v>5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</row>
    <row r="148" spans="1:56" s="72" customFormat="1" ht="15" thickBot="1">
      <c r="A148" s="61" t="s">
        <v>293</v>
      </c>
      <c r="B148" s="51">
        <f t="shared" si="8"/>
        <v>421.6666666666667</v>
      </c>
      <c r="C148" s="51">
        <f t="shared" si="7"/>
        <v>455.40000000000003</v>
      </c>
      <c r="D148" s="100">
        <v>506</v>
      </c>
      <c r="E148" s="51"/>
      <c r="F148" s="51">
        <f t="shared" si="9"/>
        <v>546.48</v>
      </c>
      <c r="G148" s="54">
        <v>5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</row>
    <row r="149" spans="1:56" s="72" customFormat="1" ht="15" thickBot="1">
      <c r="A149" s="61"/>
      <c r="B149" s="51"/>
      <c r="C149" s="51"/>
      <c r="D149" s="100"/>
      <c r="E149" s="51"/>
      <c r="F149" s="51"/>
      <c r="G149" s="54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</row>
    <row r="150" spans="1:56" s="73" customFormat="1" ht="15" thickBot="1">
      <c r="A150" s="69" t="s">
        <v>257</v>
      </c>
      <c r="B150" s="51">
        <f t="shared" si="8"/>
        <v>150</v>
      </c>
      <c r="C150" s="51">
        <f t="shared" si="7"/>
        <v>162</v>
      </c>
      <c r="D150" s="100">
        <v>180</v>
      </c>
      <c r="E150" s="51"/>
      <c r="F150" s="51">
        <f t="shared" si="9"/>
        <v>194.4</v>
      </c>
      <c r="G150" s="54">
        <v>5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</row>
    <row r="151" spans="1:56" s="73" customFormat="1" ht="15" thickBot="1">
      <c r="A151" s="61" t="s">
        <v>238</v>
      </c>
      <c r="B151" s="51">
        <f t="shared" si="8"/>
        <v>227.5</v>
      </c>
      <c r="C151" s="51">
        <f t="shared" si="7"/>
        <v>245.70000000000002</v>
      </c>
      <c r="D151" s="100">
        <v>273</v>
      </c>
      <c r="E151" s="51"/>
      <c r="F151" s="51">
        <f t="shared" si="9"/>
        <v>294.84000000000003</v>
      </c>
      <c r="G151" s="54">
        <v>5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</row>
    <row r="152" spans="1:56" s="19" customFormat="1" ht="15" thickBot="1">
      <c r="A152" s="61" t="s">
        <v>239</v>
      </c>
      <c r="B152" s="51">
        <f t="shared" si="8"/>
        <v>252.5</v>
      </c>
      <c r="C152" s="51">
        <f t="shared" si="7"/>
        <v>272.70000000000005</v>
      </c>
      <c r="D152" s="100">
        <v>303</v>
      </c>
      <c r="E152" s="51"/>
      <c r="F152" s="51">
        <f t="shared" si="9"/>
        <v>327.24000000000007</v>
      </c>
      <c r="G152" s="54">
        <v>5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1:56" s="19" customFormat="1" ht="15" thickBot="1">
      <c r="A153" s="61" t="s">
        <v>297</v>
      </c>
      <c r="B153" s="51">
        <f t="shared" si="8"/>
        <v>260.83333333333337</v>
      </c>
      <c r="C153" s="51">
        <f t="shared" si="7"/>
        <v>281.70000000000005</v>
      </c>
      <c r="D153" s="100">
        <v>313</v>
      </c>
      <c r="E153" s="51"/>
      <c r="F153" s="51">
        <f t="shared" si="9"/>
        <v>338.04</v>
      </c>
      <c r="G153" s="54">
        <v>5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</row>
    <row r="154" spans="1:56" s="72" customFormat="1" ht="15" thickBot="1">
      <c r="A154" s="61" t="s">
        <v>298</v>
      </c>
      <c r="B154" s="51">
        <f t="shared" si="8"/>
        <v>269.1666666666667</v>
      </c>
      <c r="C154" s="51">
        <f t="shared" si="7"/>
        <v>290.70000000000005</v>
      </c>
      <c r="D154" s="100">
        <v>323</v>
      </c>
      <c r="E154" s="51"/>
      <c r="F154" s="51">
        <f t="shared" si="9"/>
        <v>348.84000000000003</v>
      </c>
      <c r="G154" s="54">
        <v>5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</row>
    <row r="155" spans="1:56" s="72" customFormat="1" ht="15" thickBot="1">
      <c r="A155" s="61"/>
      <c r="B155" s="51"/>
      <c r="C155" s="51"/>
      <c r="D155" s="100"/>
      <c r="E155" s="51"/>
      <c r="F155" s="51"/>
      <c r="G155" s="54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</row>
    <row r="156" spans="1:56" s="73" customFormat="1" ht="15" thickBot="1">
      <c r="A156" s="69" t="s">
        <v>264</v>
      </c>
      <c r="B156" s="51">
        <f t="shared" si="8"/>
        <v>150</v>
      </c>
      <c r="C156" s="51">
        <f t="shared" si="7"/>
        <v>162</v>
      </c>
      <c r="D156" s="100">
        <v>180</v>
      </c>
      <c r="E156" s="51"/>
      <c r="F156" s="51">
        <f t="shared" si="9"/>
        <v>194.4</v>
      </c>
      <c r="G156" s="54">
        <v>5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</row>
    <row r="157" spans="1:56" s="73" customFormat="1" ht="15" thickBot="1">
      <c r="A157" s="61" t="s">
        <v>240</v>
      </c>
      <c r="B157" s="51">
        <f t="shared" si="8"/>
        <v>227.5</v>
      </c>
      <c r="C157" s="51">
        <f t="shared" si="7"/>
        <v>245.70000000000002</v>
      </c>
      <c r="D157" s="100">
        <v>273</v>
      </c>
      <c r="E157" s="51"/>
      <c r="F157" s="51">
        <f t="shared" si="9"/>
        <v>294.84000000000003</v>
      </c>
      <c r="G157" s="54">
        <v>5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</row>
    <row r="158" spans="1:56" s="73" customFormat="1" ht="15" thickBot="1">
      <c r="A158" s="61" t="s">
        <v>241</v>
      </c>
      <c r="B158" s="51">
        <f t="shared" si="8"/>
        <v>252.5</v>
      </c>
      <c r="C158" s="51">
        <f t="shared" si="7"/>
        <v>272.70000000000005</v>
      </c>
      <c r="D158" s="100">
        <v>303</v>
      </c>
      <c r="E158" s="51"/>
      <c r="F158" s="51">
        <f t="shared" si="9"/>
        <v>327.24000000000007</v>
      </c>
      <c r="G158" s="54">
        <v>5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</row>
    <row r="159" spans="1:56" s="73" customFormat="1" ht="15" thickBot="1">
      <c r="A159" s="61" t="s">
        <v>299</v>
      </c>
      <c r="B159" s="51">
        <f t="shared" si="8"/>
        <v>260.83333333333337</v>
      </c>
      <c r="C159" s="51">
        <f t="shared" si="7"/>
        <v>281.70000000000005</v>
      </c>
      <c r="D159" s="100">
        <v>313</v>
      </c>
      <c r="E159" s="51"/>
      <c r="F159" s="51">
        <f t="shared" si="9"/>
        <v>338.04</v>
      </c>
      <c r="G159" s="54">
        <v>5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</row>
    <row r="160" spans="1:56" s="72" customFormat="1" ht="15" thickBot="1">
      <c r="A160" s="61" t="s">
        <v>300</v>
      </c>
      <c r="B160" s="51">
        <f t="shared" si="8"/>
        <v>269.1666666666667</v>
      </c>
      <c r="C160" s="51">
        <f t="shared" si="7"/>
        <v>290.70000000000005</v>
      </c>
      <c r="D160" s="100">
        <v>323</v>
      </c>
      <c r="E160" s="51"/>
      <c r="F160" s="51">
        <f t="shared" si="9"/>
        <v>348.84000000000003</v>
      </c>
      <c r="G160" s="54">
        <v>5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</row>
    <row r="161" spans="1:56" s="72" customFormat="1" ht="15" thickBot="1">
      <c r="A161" s="61"/>
      <c r="B161" s="51"/>
      <c r="C161" s="51"/>
      <c r="D161" s="100"/>
      <c r="E161" s="51"/>
      <c r="F161" s="51"/>
      <c r="G161" s="54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</row>
    <row r="162" spans="1:56" s="73" customFormat="1" ht="15" thickBot="1">
      <c r="A162" s="69" t="s">
        <v>229</v>
      </c>
      <c r="B162" s="51"/>
      <c r="C162" s="51"/>
      <c r="D162" s="100"/>
      <c r="E162" s="51"/>
      <c r="F162" s="51"/>
      <c r="G162" s="54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</row>
    <row r="163" spans="1:7" s="18" customFormat="1" ht="15" thickBot="1">
      <c r="A163" s="50" t="s">
        <v>65</v>
      </c>
      <c r="B163" s="51">
        <f t="shared" si="8"/>
        <v>390</v>
      </c>
      <c r="C163" s="51">
        <f t="shared" si="7"/>
        <v>421.20000000000005</v>
      </c>
      <c r="D163" s="100">
        <v>468</v>
      </c>
      <c r="E163" s="51"/>
      <c r="F163" s="51">
        <f t="shared" si="9"/>
        <v>505.44000000000005</v>
      </c>
      <c r="G163" s="54">
        <v>5</v>
      </c>
    </row>
    <row r="164" spans="1:56" s="19" customFormat="1" ht="15" thickBot="1">
      <c r="A164" s="50" t="s">
        <v>89</v>
      </c>
      <c r="B164" s="51">
        <f t="shared" si="8"/>
        <v>575</v>
      </c>
      <c r="C164" s="51">
        <f t="shared" si="7"/>
        <v>621</v>
      </c>
      <c r="D164" s="100">
        <v>690</v>
      </c>
      <c r="E164" s="51"/>
      <c r="F164" s="51">
        <f t="shared" si="9"/>
        <v>745.1999999999999</v>
      </c>
      <c r="G164" s="54">
        <v>5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</row>
    <row r="165" spans="1:56" s="19" customFormat="1" ht="15" thickBot="1">
      <c r="A165" s="50" t="s">
        <v>111</v>
      </c>
      <c r="B165" s="51">
        <f t="shared" si="8"/>
        <v>726.6666666666667</v>
      </c>
      <c r="C165" s="51">
        <f t="shared" si="7"/>
        <v>784.8000000000002</v>
      </c>
      <c r="D165" s="100">
        <v>872</v>
      </c>
      <c r="E165" s="51"/>
      <c r="F165" s="51">
        <f t="shared" si="9"/>
        <v>941.7600000000002</v>
      </c>
      <c r="G165" s="54">
        <v>5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</row>
    <row r="166" spans="1:56" s="72" customFormat="1" ht="15" thickBot="1">
      <c r="A166" s="61"/>
      <c r="B166" s="51"/>
      <c r="C166" s="51"/>
      <c r="D166" s="100"/>
      <c r="E166" s="51"/>
      <c r="F166" s="51"/>
      <c r="G166" s="65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</row>
    <row r="167" spans="1:56" s="72" customFormat="1" ht="15.75" thickBot="1">
      <c r="A167" s="98" t="s">
        <v>271</v>
      </c>
      <c r="B167" s="51"/>
      <c r="C167" s="51"/>
      <c r="D167" s="100"/>
      <c r="E167" s="51"/>
      <c r="F167" s="51"/>
      <c r="G167" s="65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</row>
    <row r="168" spans="1:56" s="72" customFormat="1" ht="15" thickBot="1">
      <c r="A168" s="61" t="s">
        <v>272</v>
      </c>
      <c r="B168" s="51">
        <f t="shared" si="8"/>
        <v>157.5</v>
      </c>
      <c r="C168" s="51">
        <f t="shared" si="7"/>
        <v>170.10000000000002</v>
      </c>
      <c r="D168" s="100">
        <v>189</v>
      </c>
      <c r="E168" s="51"/>
      <c r="F168" s="51">
        <f t="shared" si="9"/>
        <v>204.12000000000003</v>
      </c>
      <c r="G168" s="65">
        <v>5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</row>
    <row r="169" spans="1:56" s="72" customFormat="1" ht="15" thickBot="1">
      <c r="A169" s="61" t="s">
        <v>273</v>
      </c>
      <c r="B169" s="51">
        <f t="shared" si="8"/>
        <v>218.33333333333334</v>
      </c>
      <c r="C169" s="51">
        <f t="shared" si="7"/>
        <v>235.80000000000004</v>
      </c>
      <c r="D169" s="100">
        <v>262</v>
      </c>
      <c r="E169" s="51"/>
      <c r="F169" s="51">
        <f t="shared" si="9"/>
        <v>282.96000000000004</v>
      </c>
      <c r="G169" s="65">
        <v>5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</row>
    <row r="170" spans="1:56" s="19" customFormat="1" ht="15" thickBot="1">
      <c r="A170" s="69" t="s">
        <v>206</v>
      </c>
      <c r="B170" s="51"/>
      <c r="C170" s="51"/>
      <c r="D170" s="100"/>
      <c r="E170" s="51"/>
      <c r="F170" s="51"/>
      <c r="G170" s="52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</row>
    <row r="171" spans="1:12" s="74" customFormat="1" ht="15.75" thickBot="1">
      <c r="A171" s="50" t="s">
        <v>126</v>
      </c>
      <c r="B171" s="51">
        <f t="shared" si="8"/>
        <v>88.33333333333334</v>
      </c>
      <c r="C171" s="51">
        <f>B171*1.3</f>
        <v>114.83333333333334</v>
      </c>
      <c r="D171" s="100">
        <v>106</v>
      </c>
      <c r="E171" s="51"/>
      <c r="F171" s="51">
        <f t="shared" si="9"/>
        <v>137.8</v>
      </c>
      <c r="G171" s="54">
        <v>30</v>
      </c>
      <c r="H171" s="18"/>
      <c r="I171" s="18"/>
      <c r="J171" s="18"/>
      <c r="K171" s="18"/>
      <c r="L171" s="18"/>
    </row>
    <row r="172" spans="1:12" s="74" customFormat="1" ht="15.75" thickBot="1">
      <c r="A172" s="50" t="s">
        <v>117</v>
      </c>
      <c r="B172" s="51">
        <f t="shared" si="8"/>
        <v>145</v>
      </c>
      <c r="C172" s="51">
        <f aca="true" t="shared" si="10" ref="C172:C191">B172*1.3</f>
        <v>188.5</v>
      </c>
      <c r="D172" s="100">
        <v>174</v>
      </c>
      <c r="E172" s="51"/>
      <c r="F172" s="51">
        <f t="shared" si="9"/>
        <v>226.2</v>
      </c>
      <c r="G172" s="54">
        <v>10</v>
      </c>
      <c r="H172" s="18"/>
      <c r="I172" s="18"/>
      <c r="J172" s="18"/>
      <c r="K172" s="18"/>
      <c r="L172" s="18"/>
    </row>
    <row r="173" spans="1:12" s="58" customFormat="1" ht="15" thickBot="1">
      <c r="A173" s="50" t="s">
        <v>118</v>
      </c>
      <c r="B173" s="51">
        <f t="shared" si="8"/>
        <v>155</v>
      </c>
      <c r="C173" s="51">
        <f t="shared" si="10"/>
        <v>201.5</v>
      </c>
      <c r="D173" s="100">
        <v>186</v>
      </c>
      <c r="E173" s="51"/>
      <c r="F173" s="51">
        <f t="shared" si="9"/>
        <v>241.79999999999998</v>
      </c>
      <c r="G173" s="54">
        <v>5</v>
      </c>
      <c r="H173" s="18"/>
      <c r="I173" s="18"/>
      <c r="J173" s="18"/>
      <c r="K173" s="18"/>
      <c r="L173" s="18"/>
    </row>
    <row r="174" spans="1:12" s="58" customFormat="1" ht="15" thickBot="1">
      <c r="A174" s="50" t="s">
        <v>95</v>
      </c>
      <c r="B174" s="51">
        <f t="shared" si="8"/>
        <v>83.33333333333334</v>
      </c>
      <c r="C174" s="51">
        <f t="shared" si="10"/>
        <v>108.33333333333334</v>
      </c>
      <c r="D174" s="100">
        <v>100</v>
      </c>
      <c r="E174" s="51"/>
      <c r="F174" s="51">
        <f t="shared" si="9"/>
        <v>130</v>
      </c>
      <c r="G174" s="54">
        <v>50</v>
      </c>
      <c r="H174" s="18"/>
      <c r="I174" s="18"/>
      <c r="J174" s="18"/>
      <c r="K174" s="18"/>
      <c r="L174" s="18"/>
    </row>
    <row r="175" spans="1:12" s="58" customFormat="1" ht="15" thickBot="1">
      <c r="A175" s="50" t="s">
        <v>174</v>
      </c>
      <c r="B175" s="51">
        <f t="shared" si="8"/>
        <v>150</v>
      </c>
      <c r="C175" s="51">
        <f t="shared" si="10"/>
        <v>195</v>
      </c>
      <c r="D175" s="100">
        <v>180</v>
      </c>
      <c r="E175" s="51"/>
      <c r="F175" s="51">
        <f t="shared" si="9"/>
        <v>234</v>
      </c>
      <c r="G175" s="54">
        <v>10</v>
      </c>
      <c r="H175" s="18"/>
      <c r="I175" s="18"/>
      <c r="J175" s="18"/>
      <c r="K175" s="18"/>
      <c r="L175" s="18"/>
    </row>
    <row r="176" spans="1:12" s="58" customFormat="1" ht="15" thickBot="1">
      <c r="A176" s="50" t="s">
        <v>106</v>
      </c>
      <c r="B176" s="51">
        <f t="shared" si="8"/>
        <v>88.33333333333334</v>
      </c>
      <c r="C176" s="51">
        <f t="shared" si="10"/>
        <v>114.83333333333334</v>
      </c>
      <c r="D176" s="100">
        <v>106</v>
      </c>
      <c r="E176" s="51"/>
      <c r="F176" s="51">
        <f t="shared" si="9"/>
        <v>137.8</v>
      </c>
      <c r="G176" s="54">
        <v>50</v>
      </c>
      <c r="H176" s="18"/>
      <c r="I176" s="18"/>
      <c r="J176" s="18"/>
      <c r="K176" s="18"/>
      <c r="L176" s="18"/>
    </row>
    <row r="177" spans="1:12" s="58" customFormat="1" ht="15" thickBot="1">
      <c r="A177" s="57" t="s">
        <v>265</v>
      </c>
      <c r="B177" s="51">
        <f t="shared" si="8"/>
        <v>145</v>
      </c>
      <c r="C177" s="51">
        <f t="shared" si="10"/>
        <v>188.5</v>
      </c>
      <c r="D177" s="100">
        <v>174</v>
      </c>
      <c r="E177" s="51"/>
      <c r="F177" s="51">
        <f t="shared" si="9"/>
        <v>226.2</v>
      </c>
      <c r="G177" s="54">
        <v>10</v>
      </c>
      <c r="H177" s="18"/>
      <c r="I177" s="18"/>
      <c r="J177" s="18"/>
      <c r="K177" s="18"/>
      <c r="L177" s="18"/>
    </row>
    <row r="178" spans="1:12" s="58" customFormat="1" ht="15" thickBot="1">
      <c r="A178" s="57" t="s">
        <v>266</v>
      </c>
      <c r="B178" s="51">
        <f t="shared" si="8"/>
        <v>155</v>
      </c>
      <c r="C178" s="51">
        <f t="shared" si="10"/>
        <v>201.5</v>
      </c>
      <c r="D178" s="100">
        <v>186</v>
      </c>
      <c r="E178" s="51"/>
      <c r="F178" s="51">
        <f t="shared" si="9"/>
        <v>241.79999999999998</v>
      </c>
      <c r="G178" s="54">
        <v>10</v>
      </c>
      <c r="H178" s="18"/>
      <c r="I178" s="18"/>
      <c r="J178" s="18"/>
      <c r="K178" s="18"/>
      <c r="L178" s="18"/>
    </row>
    <row r="179" spans="1:12" s="74" customFormat="1" ht="15.75" thickBot="1">
      <c r="A179" s="50" t="s">
        <v>115</v>
      </c>
      <c r="B179" s="51">
        <f t="shared" si="8"/>
        <v>85</v>
      </c>
      <c r="C179" s="51">
        <f t="shared" si="10"/>
        <v>110.5</v>
      </c>
      <c r="D179" s="100">
        <v>102</v>
      </c>
      <c r="E179" s="51"/>
      <c r="F179" s="51">
        <f t="shared" si="9"/>
        <v>132.6</v>
      </c>
      <c r="G179" s="54">
        <v>40</v>
      </c>
      <c r="H179" s="18"/>
      <c r="I179" s="18"/>
      <c r="J179" s="18"/>
      <c r="K179" s="18"/>
      <c r="L179" s="18"/>
    </row>
    <row r="180" spans="1:12" s="74" customFormat="1" ht="15.75" thickBot="1">
      <c r="A180" s="50" t="s">
        <v>116</v>
      </c>
      <c r="B180" s="51">
        <f t="shared" si="8"/>
        <v>140.83333333333334</v>
      </c>
      <c r="C180" s="51">
        <f t="shared" si="10"/>
        <v>183.08333333333334</v>
      </c>
      <c r="D180" s="100">
        <v>169</v>
      </c>
      <c r="E180" s="51"/>
      <c r="F180" s="51">
        <f t="shared" si="9"/>
        <v>219.70000000000002</v>
      </c>
      <c r="G180" s="54">
        <v>10</v>
      </c>
      <c r="H180" s="18"/>
      <c r="I180" s="18"/>
      <c r="J180" s="18"/>
      <c r="K180" s="18"/>
      <c r="L180" s="18"/>
    </row>
    <row r="181" spans="1:7" s="18" customFormat="1" ht="15" thickBot="1">
      <c r="A181" s="50" t="s">
        <v>125</v>
      </c>
      <c r="B181" s="51">
        <f t="shared" si="8"/>
        <v>150.83333333333334</v>
      </c>
      <c r="C181" s="51">
        <f t="shared" si="10"/>
        <v>196.08333333333334</v>
      </c>
      <c r="D181" s="100">
        <v>181</v>
      </c>
      <c r="E181" s="51"/>
      <c r="F181" s="51">
        <f t="shared" si="9"/>
        <v>235.3</v>
      </c>
      <c r="G181" s="54">
        <v>10</v>
      </c>
    </row>
    <row r="182" spans="1:56" s="63" customFormat="1" ht="15" thickBot="1">
      <c r="A182" s="56" t="s">
        <v>303</v>
      </c>
      <c r="B182" s="51">
        <f t="shared" si="8"/>
        <v>145</v>
      </c>
      <c r="C182" s="51">
        <f t="shared" si="10"/>
        <v>188.5</v>
      </c>
      <c r="D182" s="100">
        <v>174</v>
      </c>
      <c r="E182" s="51"/>
      <c r="F182" s="51">
        <f t="shared" si="9"/>
        <v>226.2</v>
      </c>
      <c r="G182" s="54">
        <v>10</v>
      </c>
      <c r="H182" s="18"/>
      <c r="I182" s="18"/>
      <c r="J182" s="18"/>
      <c r="K182" s="18"/>
      <c r="L182" s="1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</row>
    <row r="183" spans="1:56" s="63" customFormat="1" ht="15" thickBot="1">
      <c r="A183" s="56" t="s">
        <v>302</v>
      </c>
      <c r="B183" s="51">
        <f t="shared" si="8"/>
        <v>155</v>
      </c>
      <c r="C183" s="51">
        <f t="shared" si="10"/>
        <v>201.5</v>
      </c>
      <c r="D183" s="100">
        <v>186</v>
      </c>
      <c r="E183" s="51"/>
      <c r="F183" s="51">
        <f t="shared" si="9"/>
        <v>241.79999999999998</v>
      </c>
      <c r="G183" s="54">
        <v>10</v>
      </c>
      <c r="H183" s="18"/>
      <c r="I183" s="18"/>
      <c r="J183" s="18"/>
      <c r="K183" s="18"/>
      <c r="L183" s="1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</row>
    <row r="184" spans="1:56" s="63" customFormat="1" ht="15" thickBot="1">
      <c r="A184" s="56" t="s">
        <v>301</v>
      </c>
      <c r="B184" s="51">
        <f t="shared" si="8"/>
        <v>165</v>
      </c>
      <c r="C184" s="51">
        <f t="shared" si="10"/>
        <v>214.5</v>
      </c>
      <c r="D184" s="100">
        <v>198</v>
      </c>
      <c r="E184" s="51"/>
      <c r="F184" s="51">
        <f t="shared" si="9"/>
        <v>257.4</v>
      </c>
      <c r="G184" s="54">
        <v>10</v>
      </c>
      <c r="H184" s="18"/>
      <c r="I184" s="18"/>
      <c r="J184" s="18"/>
      <c r="K184" s="18"/>
      <c r="L184" s="1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</row>
    <row r="185" spans="1:56" s="59" customFormat="1" ht="15" thickBot="1">
      <c r="A185" s="56" t="s">
        <v>140</v>
      </c>
      <c r="B185" s="51">
        <f t="shared" si="8"/>
        <v>155</v>
      </c>
      <c r="C185" s="51">
        <f t="shared" si="10"/>
        <v>201.5</v>
      </c>
      <c r="D185" s="100">
        <v>186</v>
      </c>
      <c r="E185" s="51"/>
      <c r="F185" s="51">
        <f t="shared" si="9"/>
        <v>241.79999999999998</v>
      </c>
      <c r="G185" s="54">
        <v>5</v>
      </c>
      <c r="H185" s="18"/>
      <c r="I185" s="18"/>
      <c r="J185" s="18"/>
      <c r="K185" s="18"/>
      <c r="L185" s="1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</row>
    <row r="186" spans="1:56" s="72" customFormat="1" ht="15" thickBot="1">
      <c r="A186" s="56" t="s">
        <v>145</v>
      </c>
      <c r="B186" s="51">
        <f t="shared" si="8"/>
        <v>99.16666666666667</v>
      </c>
      <c r="C186" s="51">
        <f t="shared" si="10"/>
        <v>128.91666666666669</v>
      </c>
      <c r="D186" s="100">
        <v>119</v>
      </c>
      <c r="E186" s="51"/>
      <c r="F186" s="51">
        <f t="shared" si="9"/>
        <v>154.70000000000002</v>
      </c>
      <c r="G186" s="54">
        <v>40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</row>
    <row r="187" spans="1:56" s="72" customFormat="1" ht="15" thickBot="1">
      <c r="A187" s="50" t="s">
        <v>26</v>
      </c>
      <c r="B187" s="51">
        <f t="shared" si="8"/>
        <v>215</v>
      </c>
      <c r="C187" s="51">
        <f t="shared" si="10"/>
        <v>279.5</v>
      </c>
      <c r="D187" s="100">
        <v>258</v>
      </c>
      <c r="E187" s="51"/>
      <c r="F187" s="51">
        <f t="shared" si="9"/>
        <v>335.4</v>
      </c>
      <c r="G187" s="54">
        <v>5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</row>
    <row r="188" spans="1:7" s="18" customFormat="1" ht="15" thickBot="1">
      <c r="A188" s="50" t="s">
        <v>25</v>
      </c>
      <c r="B188" s="51">
        <f t="shared" si="8"/>
        <v>293.33333333333337</v>
      </c>
      <c r="C188" s="51">
        <f t="shared" si="10"/>
        <v>381.33333333333337</v>
      </c>
      <c r="D188" s="100">
        <v>352</v>
      </c>
      <c r="E188" s="51"/>
      <c r="F188" s="51">
        <f t="shared" si="9"/>
        <v>457.6</v>
      </c>
      <c r="G188" s="54">
        <v>5</v>
      </c>
    </row>
    <row r="189" spans="1:56" s="60" customFormat="1" ht="15" thickBot="1">
      <c r="A189" s="50" t="s">
        <v>181</v>
      </c>
      <c r="B189" s="51">
        <f t="shared" si="8"/>
        <v>281.6666666666667</v>
      </c>
      <c r="C189" s="51">
        <f t="shared" si="10"/>
        <v>366.1666666666667</v>
      </c>
      <c r="D189" s="100">
        <v>338</v>
      </c>
      <c r="E189" s="51"/>
      <c r="F189" s="51">
        <f t="shared" si="9"/>
        <v>439.40000000000003</v>
      </c>
      <c r="G189" s="54">
        <v>5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</row>
    <row r="190" spans="1:56" s="62" customFormat="1" ht="15" thickBot="1">
      <c r="A190" s="50" t="s">
        <v>182</v>
      </c>
      <c r="B190" s="51">
        <f t="shared" si="8"/>
        <v>360</v>
      </c>
      <c r="C190" s="51">
        <f t="shared" si="10"/>
        <v>468</v>
      </c>
      <c r="D190" s="100">
        <v>432</v>
      </c>
      <c r="E190" s="51"/>
      <c r="F190" s="51">
        <f t="shared" si="9"/>
        <v>561.6</v>
      </c>
      <c r="G190" s="54">
        <v>5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</row>
    <row r="191" spans="1:7" s="18" customFormat="1" ht="15" thickBot="1">
      <c r="A191" s="50" t="s">
        <v>167</v>
      </c>
      <c r="B191" s="51">
        <f t="shared" si="8"/>
        <v>210.83333333333334</v>
      </c>
      <c r="C191" s="51">
        <f t="shared" si="10"/>
        <v>274.08333333333337</v>
      </c>
      <c r="D191" s="100">
        <v>253</v>
      </c>
      <c r="E191" s="51"/>
      <c r="F191" s="51">
        <f t="shared" si="9"/>
        <v>328.90000000000003</v>
      </c>
      <c r="G191" s="54">
        <v>10</v>
      </c>
    </row>
    <row r="192" spans="1:7" s="18" customFormat="1" ht="15" thickBot="1">
      <c r="A192" s="50"/>
      <c r="B192" s="51"/>
      <c r="C192" s="51"/>
      <c r="D192" s="100"/>
      <c r="E192" s="51"/>
      <c r="F192" s="51"/>
      <c r="G192" s="54"/>
    </row>
    <row r="193" spans="1:7" s="37" customFormat="1" ht="15" thickBot="1">
      <c r="A193" s="44" t="s">
        <v>207</v>
      </c>
      <c r="B193" s="51"/>
      <c r="C193" s="51"/>
      <c r="D193" s="100"/>
      <c r="E193" s="51"/>
      <c r="F193" s="51"/>
      <c r="G193" s="65"/>
    </row>
    <row r="194" spans="1:14" s="75" customFormat="1" ht="15" thickBot="1">
      <c r="A194" s="61" t="s">
        <v>208</v>
      </c>
      <c r="B194" s="51">
        <f t="shared" si="8"/>
        <v>130</v>
      </c>
      <c r="C194" s="51">
        <f aca="true" t="shared" si="11" ref="C194:C199">B194*1.2</f>
        <v>156</v>
      </c>
      <c r="D194" s="100">
        <v>156</v>
      </c>
      <c r="E194" s="51"/>
      <c r="F194" s="51">
        <f t="shared" si="9"/>
        <v>187.2</v>
      </c>
      <c r="G194" s="54">
        <v>30</v>
      </c>
      <c r="H194" s="18"/>
      <c r="I194" s="18"/>
      <c r="J194" s="18"/>
      <c r="K194" s="18"/>
      <c r="L194" s="18"/>
      <c r="M194" s="18"/>
      <c r="N194" s="18"/>
    </row>
    <row r="195" spans="1:14" s="75" customFormat="1" ht="15" thickBot="1">
      <c r="A195" s="61" t="s">
        <v>209</v>
      </c>
      <c r="B195" s="51">
        <f t="shared" si="8"/>
        <v>196.66666666666669</v>
      </c>
      <c r="C195" s="51">
        <f t="shared" si="11"/>
        <v>236</v>
      </c>
      <c r="D195" s="100">
        <v>236</v>
      </c>
      <c r="E195" s="51"/>
      <c r="F195" s="51">
        <f t="shared" si="9"/>
        <v>283.2</v>
      </c>
      <c r="G195" s="54">
        <v>5</v>
      </c>
      <c r="H195" s="18"/>
      <c r="I195" s="18"/>
      <c r="J195" s="18"/>
      <c r="K195" s="18"/>
      <c r="L195" s="18"/>
      <c r="M195" s="18"/>
      <c r="N195" s="18"/>
    </row>
    <row r="196" spans="1:14" s="75" customFormat="1" ht="15" thickBot="1">
      <c r="A196" s="50" t="s">
        <v>127</v>
      </c>
      <c r="B196" s="51">
        <f t="shared" si="8"/>
        <v>119.16666666666667</v>
      </c>
      <c r="C196" s="51">
        <f t="shared" si="11"/>
        <v>143</v>
      </c>
      <c r="D196" s="100">
        <v>143</v>
      </c>
      <c r="E196" s="51"/>
      <c r="F196" s="51">
        <f t="shared" si="9"/>
        <v>171.6</v>
      </c>
      <c r="G196" s="54">
        <v>25</v>
      </c>
      <c r="H196" s="18"/>
      <c r="I196" s="18"/>
      <c r="J196" s="18"/>
      <c r="K196" s="18"/>
      <c r="L196" s="18"/>
      <c r="M196" s="18"/>
      <c r="N196" s="18"/>
    </row>
    <row r="197" spans="1:56" s="19" customFormat="1" ht="15" thickBot="1">
      <c r="A197" s="50" t="s">
        <v>119</v>
      </c>
      <c r="B197" s="51">
        <f t="shared" si="8"/>
        <v>185</v>
      </c>
      <c r="C197" s="51">
        <f t="shared" si="11"/>
        <v>222</v>
      </c>
      <c r="D197" s="100">
        <v>222</v>
      </c>
      <c r="E197" s="51"/>
      <c r="F197" s="51">
        <f t="shared" si="9"/>
        <v>266.4</v>
      </c>
      <c r="G197" s="54">
        <v>5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</row>
    <row r="198" spans="1:56" s="72" customFormat="1" ht="15" thickBot="1">
      <c r="A198" s="50" t="s">
        <v>120</v>
      </c>
      <c r="B198" s="51">
        <f t="shared" si="8"/>
        <v>156.66666666666669</v>
      </c>
      <c r="C198" s="51">
        <f t="shared" si="11"/>
        <v>188.00000000000003</v>
      </c>
      <c r="D198" s="100">
        <v>188</v>
      </c>
      <c r="E198" s="51"/>
      <c r="F198" s="51">
        <f t="shared" si="9"/>
        <v>225.60000000000002</v>
      </c>
      <c r="G198" s="54">
        <v>20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</row>
    <row r="199" spans="1:56" s="72" customFormat="1" ht="15" thickBot="1">
      <c r="A199" s="50" t="s">
        <v>121</v>
      </c>
      <c r="B199" s="51">
        <f t="shared" si="8"/>
        <v>222.5</v>
      </c>
      <c r="C199" s="51">
        <f t="shared" si="11"/>
        <v>267</v>
      </c>
      <c r="D199" s="100">
        <v>267</v>
      </c>
      <c r="E199" s="51"/>
      <c r="F199" s="51">
        <f t="shared" si="9"/>
        <v>320.4</v>
      </c>
      <c r="G199" s="54">
        <v>5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</row>
    <row r="200" spans="1:7" s="18" customFormat="1" ht="15" thickBot="1">
      <c r="A200" s="50"/>
      <c r="B200" s="51"/>
      <c r="C200" s="51"/>
      <c r="D200" s="100"/>
      <c r="E200" s="51"/>
      <c r="F200" s="51"/>
      <c r="G200" s="52"/>
    </row>
    <row r="201" spans="1:7" s="37" customFormat="1" ht="15" thickBot="1">
      <c r="A201" s="44" t="s">
        <v>210</v>
      </c>
      <c r="B201" s="51"/>
      <c r="C201" s="51"/>
      <c r="D201" s="100"/>
      <c r="E201" s="51"/>
      <c r="F201" s="51"/>
      <c r="G201" s="65"/>
    </row>
    <row r="202" spans="1:12" s="77" customFormat="1" ht="15" thickBot="1">
      <c r="A202" s="44" t="s">
        <v>211</v>
      </c>
      <c r="B202" s="51"/>
      <c r="C202" s="51"/>
      <c r="D202" s="100"/>
      <c r="E202" s="51"/>
      <c r="F202" s="51"/>
      <c r="G202" s="76"/>
      <c r="H202" s="37"/>
      <c r="I202" s="37"/>
      <c r="J202" s="37"/>
      <c r="K202" s="37"/>
      <c r="L202" s="37"/>
    </row>
    <row r="203" spans="1:12" s="75" customFormat="1" ht="15" thickBot="1">
      <c r="A203" s="56" t="s">
        <v>107</v>
      </c>
      <c r="B203" s="51">
        <f t="shared" si="8"/>
        <v>156.66666666666669</v>
      </c>
      <c r="C203" s="51">
        <f>B203*1.25</f>
        <v>195.83333333333337</v>
      </c>
      <c r="D203" s="100">
        <v>188</v>
      </c>
      <c r="E203" s="51"/>
      <c r="F203" s="51">
        <f t="shared" si="9"/>
        <v>235.00000000000003</v>
      </c>
      <c r="G203" s="54">
        <v>5</v>
      </c>
      <c r="H203" s="18"/>
      <c r="I203" s="18"/>
      <c r="J203" s="18"/>
      <c r="K203" s="18"/>
      <c r="L203" s="18"/>
    </row>
    <row r="204" spans="1:12" s="75" customFormat="1" ht="15" thickBot="1">
      <c r="A204" s="56" t="s">
        <v>108</v>
      </c>
      <c r="B204" s="51">
        <f t="shared" si="8"/>
        <v>145</v>
      </c>
      <c r="C204" s="51">
        <f aca="true" t="shared" si="12" ref="C204:C245">B204*1.25</f>
        <v>181.25</v>
      </c>
      <c r="D204" s="100">
        <v>174</v>
      </c>
      <c r="E204" s="51"/>
      <c r="F204" s="51">
        <f t="shared" si="9"/>
        <v>217.5</v>
      </c>
      <c r="G204" s="54">
        <v>15</v>
      </c>
      <c r="H204" s="18"/>
      <c r="I204" s="18"/>
      <c r="J204" s="18"/>
      <c r="K204" s="18"/>
      <c r="L204" s="18"/>
    </row>
    <row r="205" spans="1:56" s="78" customFormat="1" ht="15" thickBot="1">
      <c r="A205" s="56" t="s">
        <v>160</v>
      </c>
      <c r="B205" s="51">
        <f t="shared" si="8"/>
        <v>165.83333333333334</v>
      </c>
      <c r="C205" s="51">
        <f t="shared" si="12"/>
        <v>207.29166666666669</v>
      </c>
      <c r="D205" s="100">
        <v>199</v>
      </c>
      <c r="E205" s="51"/>
      <c r="F205" s="51">
        <f t="shared" si="9"/>
        <v>248.75</v>
      </c>
      <c r="G205" s="54">
        <v>5</v>
      </c>
      <c r="H205" s="18"/>
      <c r="I205" s="18"/>
      <c r="J205" s="18"/>
      <c r="K205" s="18"/>
      <c r="L205" s="18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</row>
    <row r="206" spans="1:56" s="78" customFormat="1" ht="15" thickBot="1">
      <c r="A206" s="56" t="s">
        <v>161</v>
      </c>
      <c r="B206" s="51">
        <f t="shared" si="8"/>
        <v>150</v>
      </c>
      <c r="C206" s="51">
        <f t="shared" si="12"/>
        <v>187.5</v>
      </c>
      <c r="D206" s="100">
        <v>180</v>
      </c>
      <c r="E206" s="51"/>
      <c r="F206" s="51">
        <f t="shared" si="9"/>
        <v>225</v>
      </c>
      <c r="G206" s="54">
        <v>10</v>
      </c>
      <c r="H206" s="18"/>
      <c r="I206" s="18"/>
      <c r="J206" s="18"/>
      <c r="K206" s="18"/>
      <c r="L206" s="18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</row>
    <row r="207" spans="1:56" s="78" customFormat="1" ht="15" thickBot="1">
      <c r="A207" s="56" t="s">
        <v>162</v>
      </c>
      <c r="B207" s="51">
        <f t="shared" si="8"/>
        <v>109.16666666666667</v>
      </c>
      <c r="C207" s="51">
        <f t="shared" si="12"/>
        <v>136.45833333333334</v>
      </c>
      <c r="D207" s="100">
        <v>131</v>
      </c>
      <c r="E207" s="51"/>
      <c r="F207" s="51">
        <f t="shared" si="9"/>
        <v>163.75</v>
      </c>
      <c r="G207" s="54">
        <v>30</v>
      </c>
      <c r="H207" s="18"/>
      <c r="I207" s="18"/>
      <c r="J207" s="18"/>
      <c r="K207" s="18"/>
      <c r="L207" s="18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</row>
    <row r="208" spans="1:56" s="78" customFormat="1" ht="15" thickBot="1">
      <c r="A208" s="56" t="s">
        <v>163</v>
      </c>
      <c r="B208" s="51">
        <f aca="true" t="shared" si="13" ref="B208:B271">D208/1.2</f>
        <v>184.16666666666669</v>
      </c>
      <c r="C208" s="51">
        <f t="shared" si="12"/>
        <v>230.20833333333337</v>
      </c>
      <c r="D208" s="100">
        <v>221</v>
      </c>
      <c r="E208" s="51"/>
      <c r="F208" s="51">
        <f aca="true" t="shared" si="14" ref="F208:F271">C208*1.2</f>
        <v>276.25000000000006</v>
      </c>
      <c r="G208" s="54">
        <v>5</v>
      </c>
      <c r="H208" s="18"/>
      <c r="I208" s="18"/>
      <c r="J208" s="18"/>
      <c r="K208" s="18"/>
      <c r="L208" s="18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</row>
    <row r="209" spans="1:56" s="62" customFormat="1" ht="15" thickBot="1">
      <c r="A209" s="56" t="s">
        <v>164</v>
      </c>
      <c r="B209" s="51">
        <f t="shared" si="13"/>
        <v>167.5</v>
      </c>
      <c r="C209" s="51">
        <f t="shared" si="12"/>
        <v>209.375</v>
      </c>
      <c r="D209" s="100">
        <v>201</v>
      </c>
      <c r="E209" s="51"/>
      <c r="F209" s="51">
        <f t="shared" si="14"/>
        <v>251.25</v>
      </c>
      <c r="G209" s="54">
        <v>10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</row>
    <row r="210" spans="1:7" s="18" customFormat="1" ht="15" thickBot="1">
      <c r="A210" s="50" t="s">
        <v>153</v>
      </c>
      <c r="B210" s="51">
        <f t="shared" si="13"/>
        <v>80</v>
      </c>
      <c r="C210" s="51">
        <f t="shared" si="12"/>
        <v>100</v>
      </c>
      <c r="D210" s="100">
        <v>96</v>
      </c>
      <c r="E210" s="51"/>
      <c r="F210" s="51">
        <f t="shared" si="14"/>
        <v>120</v>
      </c>
      <c r="G210" s="54">
        <v>20</v>
      </c>
    </row>
    <row r="211" spans="1:56" s="63" customFormat="1" ht="15" thickBot="1">
      <c r="A211" s="50" t="s">
        <v>155</v>
      </c>
      <c r="B211" s="51">
        <f t="shared" si="13"/>
        <v>179.16666666666669</v>
      </c>
      <c r="C211" s="51">
        <f t="shared" si="12"/>
        <v>223.95833333333337</v>
      </c>
      <c r="D211" s="100">
        <v>215</v>
      </c>
      <c r="E211" s="51"/>
      <c r="F211" s="51">
        <f t="shared" si="14"/>
        <v>268.75000000000006</v>
      </c>
      <c r="G211" s="54">
        <v>10</v>
      </c>
      <c r="H211" s="18"/>
      <c r="I211" s="18"/>
      <c r="J211" s="18"/>
      <c r="K211" s="18"/>
      <c r="L211" s="1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</row>
    <row r="212" spans="1:56" s="63" customFormat="1" ht="15" thickBot="1">
      <c r="A212" s="50" t="s">
        <v>156</v>
      </c>
      <c r="B212" s="51">
        <f t="shared" si="13"/>
        <v>154.16666666666669</v>
      </c>
      <c r="C212" s="51">
        <f t="shared" si="12"/>
        <v>192.70833333333337</v>
      </c>
      <c r="D212" s="100">
        <v>185</v>
      </c>
      <c r="E212" s="51"/>
      <c r="F212" s="51">
        <f t="shared" si="14"/>
        <v>231.25000000000003</v>
      </c>
      <c r="G212" s="54">
        <v>10</v>
      </c>
      <c r="H212" s="18"/>
      <c r="I212" s="18"/>
      <c r="J212" s="18"/>
      <c r="K212" s="18"/>
      <c r="L212" s="1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</row>
    <row r="213" spans="1:56" s="63" customFormat="1" ht="15" thickBot="1">
      <c r="A213" s="50" t="s">
        <v>157</v>
      </c>
      <c r="B213" s="51">
        <f t="shared" si="13"/>
        <v>190</v>
      </c>
      <c r="C213" s="51">
        <f t="shared" si="12"/>
        <v>237.5</v>
      </c>
      <c r="D213" s="100">
        <v>228</v>
      </c>
      <c r="E213" s="51"/>
      <c r="F213" s="51">
        <f t="shared" si="14"/>
        <v>285</v>
      </c>
      <c r="G213" s="54">
        <v>10</v>
      </c>
      <c r="H213" s="18"/>
      <c r="I213" s="18"/>
      <c r="J213" s="18"/>
      <c r="K213" s="18"/>
      <c r="L213" s="1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</row>
    <row r="214" spans="1:56" s="63" customFormat="1" ht="15" thickBot="1">
      <c r="A214" s="50" t="s">
        <v>159</v>
      </c>
      <c r="B214" s="51">
        <f t="shared" si="13"/>
        <v>131.66666666666669</v>
      </c>
      <c r="C214" s="51">
        <f t="shared" si="12"/>
        <v>164.58333333333337</v>
      </c>
      <c r="D214" s="100">
        <v>158</v>
      </c>
      <c r="E214" s="51"/>
      <c r="F214" s="51">
        <f t="shared" si="14"/>
        <v>197.50000000000003</v>
      </c>
      <c r="G214" s="54">
        <v>40</v>
      </c>
      <c r="H214" s="18"/>
      <c r="I214" s="18"/>
      <c r="J214" s="18"/>
      <c r="K214" s="18"/>
      <c r="L214" s="1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</row>
    <row r="215" spans="1:56" s="63" customFormat="1" ht="15" thickBot="1">
      <c r="A215" s="50" t="s">
        <v>158</v>
      </c>
      <c r="B215" s="51">
        <f t="shared" si="13"/>
        <v>185.83333333333334</v>
      </c>
      <c r="C215" s="51">
        <f t="shared" si="12"/>
        <v>232.29166666666669</v>
      </c>
      <c r="D215" s="100">
        <v>223</v>
      </c>
      <c r="E215" s="51"/>
      <c r="F215" s="51">
        <f t="shared" si="14"/>
        <v>278.75</v>
      </c>
      <c r="G215" s="54">
        <v>10</v>
      </c>
      <c r="H215" s="18"/>
      <c r="I215" s="18"/>
      <c r="J215" s="18"/>
      <c r="K215" s="18"/>
      <c r="L215" s="1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</row>
    <row r="216" spans="1:56" s="43" customFormat="1" ht="29.25" thickBot="1">
      <c r="A216" s="79" t="s">
        <v>224</v>
      </c>
      <c r="B216" s="51"/>
      <c r="C216" s="51"/>
      <c r="D216" s="100"/>
      <c r="E216" s="51"/>
      <c r="F216" s="51"/>
      <c r="G216" s="48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</row>
    <row r="217" spans="1:56" s="19" customFormat="1" ht="15" thickBot="1">
      <c r="A217" s="50" t="s">
        <v>212</v>
      </c>
      <c r="B217" s="51">
        <f t="shared" si="13"/>
        <v>164.16666666666669</v>
      </c>
      <c r="C217" s="51">
        <f t="shared" si="12"/>
        <v>205.20833333333337</v>
      </c>
      <c r="D217" s="100">
        <v>197</v>
      </c>
      <c r="E217" s="51"/>
      <c r="F217" s="51">
        <f t="shared" si="14"/>
        <v>246.25000000000003</v>
      </c>
      <c r="G217" s="54">
        <v>25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</row>
    <row r="218" spans="1:56" s="80" customFormat="1" ht="15.75" thickBot="1">
      <c r="A218" s="50" t="s">
        <v>213</v>
      </c>
      <c r="B218" s="51">
        <f t="shared" si="13"/>
        <v>104.16666666666667</v>
      </c>
      <c r="C218" s="51">
        <f t="shared" si="12"/>
        <v>130.20833333333334</v>
      </c>
      <c r="D218" s="100">
        <v>125</v>
      </c>
      <c r="E218" s="51"/>
      <c r="F218" s="51">
        <f t="shared" si="14"/>
        <v>156.25</v>
      </c>
      <c r="G218" s="54">
        <v>25</v>
      </c>
      <c r="H218" s="18"/>
      <c r="I218" s="18"/>
      <c r="J218" s="18"/>
      <c r="K218" s="18"/>
      <c r="L218" s="18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</row>
    <row r="219" spans="1:56" s="80" customFormat="1" ht="15.75" thickBot="1">
      <c r="A219" s="50" t="s">
        <v>277</v>
      </c>
      <c r="B219" s="51">
        <f t="shared" si="13"/>
        <v>100.83333333333334</v>
      </c>
      <c r="C219" s="51">
        <f t="shared" si="12"/>
        <v>126.04166666666669</v>
      </c>
      <c r="D219" s="100">
        <v>121</v>
      </c>
      <c r="E219" s="51"/>
      <c r="F219" s="51">
        <f t="shared" si="14"/>
        <v>151.25000000000003</v>
      </c>
      <c r="G219" s="54">
        <v>25</v>
      </c>
      <c r="H219" s="18"/>
      <c r="I219" s="18"/>
      <c r="J219" s="18"/>
      <c r="K219" s="18"/>
      <c r="L219" s="18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</row>
    <row r="220" spans="1:56" s="19" customFormat="1" ht="15" thickBot="1">
      <c r="A220" s="50" t="s">
        <v>214</v>
      </c>
      <c r="B220" s="51">
        <f t="shared" si="13"/>
        <v>80.83333333333334</v>
      </c>
      <c r="C220" s="51">
        <f t="shared" si="12"/>
        <v>101.04166666666669</v>
      </c>
      <c r="D220" s="100">
        <v>97</v>
      </c>
      <c r="E220" s="51"/>
      <c r="F220" s="51">
        <f t="shared" si="14"/>
        <v>121.25000000000001</v>
      </c>
      <c r="G220" s="54">
        <v>25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</row>
    <row r="221" spans="1:56" s="19" customFormat="1" ht="15" thickBot="1">
      <c r="A221" s="50" t="s">
        <v>215</v>
      </c>
      <c r="B221" s="51">
        <f t="shared" si="13"/>
        <v>96.66666666666667</v>
      </c>
      <c r="C221" s="51">
        <f t="shared" si="12"/>
        <v>120.83333333333334</v>
      </c>
      <c r="D221" s="100">
        <v>116</v>
      </c>
      <c r="E221" s="51"/>
      <c r="F221" s="51">
        <f t="shared" si="14"/>
        <v>145</v>
      </c>
      <c r="G221" s="54">
        <v>50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</row>
    <row r="222" spans="1:56" s="19" customFormat="1" ht="15" thickBot="1">
      <c r="A222" s="50" t="s">
        <v>216</v>
      </c>
      <c r="B222" s="51">
        <f t="shared" si="13"/>
        <v>96.66666666666667</v>
      </c>
      <c r="C222" s="51">
        <f t="shared" si="12"/>
        <v>120.83333333333334</v>
      </c>
      <c r="D222" s="100">
        <v>116</v>
      </c>
      <c r="E222" s="51"/>
      <c r="F222" s="51">
        <f t="shared" si="14"/>
        <v>145</v>
      </c>
      <c r="G222" s="54">
        <v>50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</row>
    <row r="223" spans="1:56" s="19" customFormat="1" ht="15" thickBot="1">
      <c r="A223" s="50" t="s">
        <v>217</v>
      </c>
      <c r="B223" s="51">
        <f t="shared" si="13"/>
        <v>81.66666666666667</v>
      </c>
      <c r="C223" s="51">
        <f t="shared" si="12"/>
        <v>102.08333333333334</v>
      </c>
      <c r="D223" s="100">
        <v>98</v>
      </c>
      <c r="E223" s="51"/>
      <c r="F223" s="51">
        <f t="shared" si="14"/>
        <v>122.5</v>
      </c>
      <c r="G223" s="54">
        <v>25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</row>
    <row r="224" spans="1:56" s="19" customFormat="1" ht="15" thickBot="1">
      <c r="A224" s="50" t="s">
        <v>218</v>
      </c>
      <c r="B224" s="51">
        <f t="shared" si="13"/>
        <v>115.83333333333334</v>
      </c>
      <c r="C224" s="51">
        <f t="shared" si="12"/>
        <v>144.79166666666669</v>
      </c>
      <c r="D224" s="100">
        <v>139</v>
      </c>
      <c r="E224" s="51"/>
      <c r="F224" s="51">
        <f t="shared" si="14"/>
        <v>173.75000000000003</v>
      </c>
      <c r="G224" s="54">
        <v>25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</row>
    <row r="225" spans="1:56" s="60" customFormat="1" ht="15" thickBot="1">
      <c r="A225" s="50" t="s">
        <v>219</v>
      </c>
      <c r="B225" s="51">
        <f t="shared" si="13"/>
        <v>92.5</v>
      </c>
      <c r="C225" s="51">
        <f t="shared" si="12"/>
        <v>115.625</v>
      </c>
      <c r="D225" s="100">
        <v>111</v>
      </c>
      <c r="E225" s="51"/>
      <c r="F225" s="51">
        <f t="shared" si="14"/>
        <v>138.75</v>
      </c>
      <c r="G225" s="54">
        <v>25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</row>
    <row r="226" spans="1:56" s="19" customFormat="1" ht="15" thickBot="1">
      <c r="A226" s="50" t="s">
        <v>220</v>
      </c>
      <c r="B226" s="51">
        <f t="shared" si="13"/>
        <v>113.33333333333334</v>
      </c>
      <c r="C226" s="51">
        <f t="shared" si="12"/>
        <v>141.66666666666669</v>
      </c>
      <c r="D226" s="100">
        <v>136</v>
      </c>
      <c r="E226" s="51"/>
      <c r="F226" s="51">
        <f t="shared" si="14"/>
        <v>170.00000000000003</v>
      </c>
      <c r="G226" s="54">
        <v>30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</row>
    <row r="227" spans="1:56" s="60" customFormat="1" ht="15" thickBot="1">
      <c r="A227" s="50" t="s">
        <v>221</v>
      </c>
      <c r="B227" s="51">
        <f t="shared" si="13"/>
        <v>92.5</v>
      </c>
      <c r="C227" s="51">
        <f t="shared" si="12"/>
        <v>115.625</v>
      </c>
      <c r="D227" s="100">
        <v>111</v>
      </c>
      <c r="E227" s="51"/>
      <c r="F227" s="51">
        <f t="shared" si="14"/>
        <v>138.75</v>
      </c>
      <c r="G227" s="54">
        <v>25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</row>
    <row r="228" spans="1:56" s="19" customFormat="1" ht="15" thickBot="1">
      <c r="A228" s="50" t="s">
        <v>222</v>
      </c>
      <c r="B228" s="51">
        <f t="shared" si="13"/>
        <v>113.33333333333334</v>
      </c>
      <c r="C228" s="51">
        <f t="shared" si="12"/>
        <v>141.66666666666669</v>
      </c>
      <c r="D228" s="100">
        <v>136</v>
      </c>
      <c r="E228" s="51"/>
      <c r="F228" s="51">
        <f t="shared" si="14"/>
        <v>170.00000000000003</v>
      </c>
      <c r="G228" s="54">
        <v>50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</row>
    <row r="229" spans="1:56" s="19" customFormat="1" ht="15" thickBot="1">
      <c r="A229" s="50" t="s">
        <v>223</v>
      </c>
      <c r="B229" s="51">
        <f t="shared" si="13"/>
        <v>101.66666666666667</v>
      </c>
      <c r="C229" s="51">
        <f t="shared" si="12"/>
        <v>127.08333333333334</v>
      </c>
      <c r="D229" s="100">
        <v>122</v>
      </c>
      <c r="E229" s="51"/>
      <c r="F229" s="51">
        <f t="shared" si="14"/>
        <v>152.5</v>
      </c>
      <c r="G229" s="54">
        <v>50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</row>
    <row r="230" spans="1:56" s="19" customFormat="1" ht="15" thickBot="1">
      <c r="A230" s="50" t="s">
        <v>225</v>
      </c>
      <c r="B230" s="51">
        <f t="shared" si="13"/>
        <v>119.16666666666667</v>
      </c>
      <c r="C230" s="51">
        <f t="shared" si="12"/>
        <v>148.95833333333334</v>
      </c>
      <c r="D230" s="100">
        <v>143</v>
      </c>
      <c r="E230" s="51"/>
      <c r="F230" s="51">
        <f t="shared" si="14"/>
        <v>178.75</v>
      </c>
      <c r="G230" s="54">
        <v>40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</row>
    <row r="231" spans="1:56" s="19" customFormat="1" ht="15" thickBot="1">
      <c r="A231" s="50" t="s">
        <v>226</v>
      </c>
      <c r="B231" s="51">
        <f t="shared" si="13"/>
        <v>101.66666666666667</v>
      </c>
      <c r="C231" s="51">
        <f t="shared" si="12"/>
        <v>127.08333333333334</v>
      </c>
      <c r="D231" s="100">
        <v>122</v>
      </c>
      <c r="E231" s="51"/>
      <c r="F231" s="51">
        <f t="shared" si="14"/>
        <v>152.5</v>
      </c>
      <c r="G231" s="54">
        <v>40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</row>
    <row r="232" spans="1:56" s="60" customFormat="1" ht="15" thickBot="1">
      <c r="A232" s="50" t="s">
        <v>227</v>
      </c>
      <c r="B232" s="51">
        <f t="shared" si="13"/>
        <v>102.5</v>
      </c>
      <c r="C232" s="51">
        <f t="shared" si="12"/>
        <v>128.125</v>
      </c>
      <c r="D232" s="100">
        <v>123</v>
      </c>
      <c r="E232" s="51"/>
      <c r="F232" s="51">
        <f t="shared" si="14"/>
        <v>153.75</v>
      </c>
      <c r="G232" s="54">
        <v>25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</row>
    <row r="233" spans="1:7" s="18" customFormat="1" ht="15" thickBot="1">
      <c r="A233" s="50" t="s">
        <v>175</v>
      </c>
      <c r="B233" s="51">
        <f t="shared" si="13"/>
        <v>66.66666666666667</v>
      </c>
      <c r="C233" s="51">
        <f>B233*1.5</f>
        <v>100</v>
      </c>
      <c r="D233" s="100">
        <v>80</v>
      </c>
      <c r="E233" s="51"/>
      <c r="F233" s="51">
        <f t="shared" si="14"/>
        <v>120</v>
      </c>
      <c r="G233" s="54">
        <v>30</v>
      </c>
    </row>
    <row r="234" spans="1:7" s="18" customFormat="1" ht="15" thickBot="1">
      <c r="A234" s="50" t="s">
        <v>176</v>
      </c>
      <c r="B234" s="51">
        <f t="shared" si="13"/>
        <v>83.33333333333334</v>
      </c>
      <c r="C234" s="51">
        <f>B234*1.5</f>
        <v>125.00000000000001</v>
      </c>
      <c r="D234" s="100">
        <v>100</v>
      </c>
      <c r="E234" s="51"/>
      <c r="F234" s="51">
        <f t="shared" si="14"/>
        <v>150</v>
      </c>
      <c r="G234" s="54">
        <v>10</v>
      </c>
    </row>
    <row r="235" spans="1:7" s="18" customFormat="1" ht="15" thickBot="1">
      <c r="A235" s="50" t="s">
        <v>177</v>
      </c>
      <c r="B235" s="51">
        <f t="shared" si="13"/>
        <v>84.16666666666667</v>
      </c>
      <c r="C235" s="51">
        <f>B235*1.5</f>
        <v>126.25</v>
      </c>
      <c r="D235" s="100">
        <v>101</v>
      </c>
      <c r="E235" s="51"/>
      <c r="F235" s="51">
        <f t="shared" si="14"/>
        <v>151.5</v>
      </c>
      <c r="G235" s="54">
        <v>10</v>
      </c>
    </row>
    <row r="236" spans="1:56" s="43" customFormat="1" ht="15" thickBot="1">
      <c r="A236" s="79" t="s">
        <v>243</v>
      </c>
      <c r="B236" s="51">
        <f t="shared" si="13"/>
        <v>979.1666666666667</v>
      </c>
      <c r="C236" s="51">
        <f t="shared" si="12"/>
        <v>1223.9583333333335</v>
      </c>
      <c r="D236" s="100">
        <v>1175</v>
      </c>
      <c r="E236" s="51"/>
      <c r="F236" s="51">
        <f t="shared" si="14"/>
        <v>1468.7500000000002</v>
      </c>
      <c r="G236" s="54">
        <v>1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</row>
    <row r="237" spans="1:56" s="81" customFormat="1" ht="15" thickBot="1">
      <c r="A237" s="79" t="s">
        <v>242</v>
      </c>
      <c r="B237" s="51">
        <f t="shared" si="13"/>
        <v>436.6666666666667</v>
      </c>
      <c r="C237" s="51">
        <f t="shared" si="12"/>
        <v>545.8333333333334</v>
      </c>
      <c r="D237" s="100">
        <v>524</v>
      </c>
      <c r="E237" s="51"/>
      <c r="F237" s="51">
        <f t="shared" si="14"/>
        <v>655</v>
      </c>
      <c r="G237" s="54">
        <v>1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</row>
    <row r="238" spans="1:56" s="43" customFormat="1" ht="15" thickBot="1">
      <c r="A238" s="44" t="s">
        <v>244</v>
      </c>
      <c r="B238" s="51">
        <f t="shared" si="13"/>
        <v>180.83333333333334</v>
      </c>
      <c r="C238" s="51">
        <f t="shared" si="12"/>
        <v>226.04166666666669</v>
      </c>
      <c r="D238" s="100">
        <v>217</v>
      </c>
      <c r="E238" s="51"/>
      <c r="F238" s="51">
        <f t="shared" si="14"/>
        <v>271.25</v>
      </c>
      <c r="G238" s="54">
        <v>20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</row>
    <row r="239" spans="1:56" s="19" customFormat="1" ht="15.75" thickBot="1">
      <c r="A239" s="82"/>
      <c r="B239" s="51"/>
      <c r="C239" s="51"/>
      <c r="D239" s="100"/>
      <c r="E239" s="51"/>
      <c r="F239" s="51"/>
      <c r="G239" s="54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</row>
    <row r="240" spans="1:56" s="43" customFormat="1" ht="15" thickBot="1">
      <c r="A240" s="44" t="s">
        <v>245</v>
      </c>
      <c r="B240" s="51"/>
      <c r="C240" s="51"/>
      <c r="D240" s="100"/>
      <c r="E240" s="51"/>
      <c r="F240" s="51"/>
      <c r="G240" s="54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</row>
    <row r="241" spans="1:56" s="19" customFormat="1" ht="15" thickBot="1">
      <c r="A241" s="50" t="s">
        <v>267</v>
      </c>
      <c r="B241" s="51">
        <f t="shared" si="13"/>
        <v>485</v>
      </c>
      <c r="C241" s="51">
        <f t="shared" si="12"/>
        <v>606.25</v>
      </c>
      <c r="D241" s="100">
        <v>582</v>
      </c>
      <c r="E241" s="51"/>
      <c r="F241" s="51">
        <f t="shared" si="14"/>
        <v>727.5</v>
      </c>
      <c r="G241" s="54">
        <v>30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</row>
    <row r="242" spans="1:56" s="19" customFormat="1" ht="15" thickBot="1">
      <c r="A242" s="50" t="s">
        <v>259</v>
      </c>
      <c r="B242" s="51">
        <f t="shared" si="13"/>
        <v>485</v>
      </c>
      <c r="C242" s="51">
        <f t="shared" si="12"/>
        <v>606.25</v>
      </c>
      <c r="D242" s="100">
        <v>582</v>
      </c>
      <c r="E242" s="51"/>
      <c r="F242" s="51">
        <f t="shared" si="14"/>
        <v>727.5</v>
      </c>
      <c r="G242" s="54">
        <v>30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</row>
    <row r="243" spans="1:56" s="59" customFormat="1" ht="15" thickBot="1">
      <c r="A243" s="50" t="s">
        <v>260</v>
      </c>
      <c r="B243" s="51">
        <f t="shared" si="13"/>
        <v>565.8333333333334</v>
      </c>
      <c r="C243" s="51">
        <f t="shared" si="12"/>
        <v>707.2916666666667</v>
      </c>
      <c r="D243" s="100">
        <v>679</v>
      </c>
      <c r="E243" s="51"/>
      <c r="F243" s="51">
        <f t="shared" si="14"/>
        <v>848.7500000000001</v>
      </c>
      <c r="G243" s="54">
        <v>20</v>
      </c>
      <c r="H243" s="18"/>
      <c r="I243" s="18"/>
      <c r="J243" s="18"/>
      <c r="K243" s="18"/>
      <c r="L243" s="1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</row>
    <row r="244" spans="1:56" s="59" customFormat="1" ht="15" thickBot="1">
      <c r="A244" s="50" t="s">
        <v>154</v>
      </c>
      <c r="B244" s="51">
        <f t="shared" si="13"/>
        <v>136.66666666666669</v>
      </c>
      <c r="C244" s="51">
        <f t="shared" si="12"/>
        <v>170.83333333333337</v>
      </c>
      <c r="D244" s="100">
        <v>164</v>
      </c>
      <c r="E244" s="51"/>
      <c r="F244" s="51">
        <f t="shared" si="14"/>
        <v>205.00000000000003</v>
      </c>
      <c r="G244" s="54">
        <v>10</v>
      </c>
      <c r="H244" s="18"/>
      <c r="I244" s="18"/>
      <c r="J244" s="18"/>
      <c r="K244" s="18"/>
      <c r="L244" s="1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</row>
    <row r="245" spans="1:56" s="59" customFormat="1" ht="15" thickBot="1">
      <c r="A245" s="50" t="s">
        <v>274</v>
      </c>
      <c r="B245" s="51">
        <f t="shared" si="13"/>
        <v>219.16666666666669</v>
      </c>
      <c r="C245" s="51">
        <f t="shared" si="12"/>
        <v>273.95833333333337</v>
      </c>
      <c r="D245" s="100">
        <v>263</v>
      </c>
      <c r="E245" s="51"/>
      <c r="F245" s="51">
        <f t="shared" si="14"/>
        <v>328.75000000000006</v>
      </c>
      <c r="G245" s="54">
        <v>20</v>
      </c>
      <c r="H245" s="18"/>
      <c r="I245" s="18"/>
      <c r="J245" s="18"/>
      <c r="K245" s="18"/>
      <c r="L245" s="1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</row>
    <row r="246" spans="1:56" s="59" customFormat="1" ht="15" thickBot="1">
      <c r="A246" s="50"/>
      <c r="B246" s="51"/>
      <c r="C246" s="51"/>
      <c r="D246" s="100"/>
      <c r="E246" s="51"/>
      <c r="F246" s="51"/>
      <c r="G246" s="54"/>
      <c r="H246" s="18"/>
      <c r="I246" s="18"/>
      <c r="J246" s="18"/>
      <c r="K246" s="18"/>
      <c r="L246" s="1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</row>
    <row r="247" spans="1:56" s="83" customFormat="1" ht="15" thickBot="1">
      <c r="A247" s="44" t="s">
        <v>247</v>
      </c>
      <c r="B247" s="51"/>
      <c r="C247" s="51"/>
      <c r="D247" s="100"/>
      <c r="E247" s="51"/>
      <c r="F247" s="51"/>
      <c r="G247" s="54"/>
      <c r="H247" s="37"/>
      <c r="I247" s="37"/>
      <c r="J247" s="37"/>
      <c r="K247" s="37"/>
      <c r="L247" s="37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</row>
    <row r="248" spans="1:7" s="18" customFormat="1" ht="15" thickBot="1">
      <c r="A248" s="50" t="s">
        <v>136</v>
      </c>
      <c r="B248" s="51">
        <f t="shared" si="13"/>
        <v>334.1666666666667</v>
      </c>
      <c r="C248" s="51">
        <f>B248*1.25</f>
        <v>417.70833333333337</v>
      </c>
      <c r="D248" s="100">
        <v>401</v>
      </c>
      <c r="E248" s="51"/>
      <c r="F248" s="51">
        <f t="shared" si="14"/>
        <v>501.25</v>
      </c>
      <c r="G248" s="54">
        <v>5</v>
      </c>
    </row>
    <row r="249" spans="1:56" s="72" customFormat="1" ht="15" thickBot="1">
      <c r="A249" s="50" t="s">
        <v>138</v>
      </c>
      <c r="B249" s="51">
        <f t="shared" si="13"/>
        <v>304.1666666666667</v>
      </c>
      <c r="C249" s="51">
        <f aca="true" t="shared" si="15" ref="C249:C254">B249*1.25</f>
        <v>380.20833333333337</v>
      </c>
      <c r="D249" s="100">
        <v>365</v>
      </c>
      <c r="E249" s="51"/>
      <c r="F249" s="51">
        <f t="shared" si="14"/>
        <v>456.25000000000006</v>
      </c>
      <c r="G249" s="54">
        <v>5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</row>
    <row r="250" spans="1:56" s="72" customFormat="1" ht="15" thickBot="1">
      <c r="A250" s="61" t="s">
        <v>178</v>
      </c>
      <c r="B250" s="51">
        <f t="shared" si="13"/>
        <v>205.83333333333334</v>
      </c>
      <c r="C250" s="51">
        <f t="shared" si="15"/>
        <v>257.2916666666667</v>
      </c>
      <c r="D250" s="100">
        <v>247</v>
      </c>
      <c r="E250" s="51"/>
      <c r="F250" s="51">
        <f t="shared" si="14"/>
        <v>308.75</v>
      </c>
      <c r="G250" s="54">
        <v>10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</row>
    <row r="251" spans="1:56" s="19" customFormat="1" ht="15" thickBot="1">
      <c r="A251" s="50" t="s">
        <v>141</v>
      </c>
      <c r="B251" s="51">
        <f t="shared" si="13"/>
        <v>307.5</v>
      </c>
      <c r="C251" s="51">
        <f t="shared" si="15"/>
        <v>384.375</v>
      </c>
      <c r="D251" s="100">
        <v>369</v>
      </c>
      <c r="E251" s="51"/>
      <c r="F251" s="51">
        <f t="shared" si="14"/>
        <v>461.25</v>
      </c>
      <c r="G251" s="54">
        <v>5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</row>
    <row r="252" spans="1:56" s="19" customFormat="1" ht="15" thickBot="1">
      <c r="A252" s="50" t="s">
        <v>142</v>
      </c>
      <c r="B252" s="51">
        <f t="shared" si="13"/>
        <v>275.83333333333337</v>
      </c>
      <c r="C252" s="51">
        <f t="shared" si="15"/>
        <v>344.79166666666674</v>
      </c>
      <c r="D252" s="100">
        <v>331</v>
      </c>
      <c r="E252" s="51"/>
      <c r="F252" s="51">
        <f t="shared" si="14"/>
        <v>413.75000000000006</v>
      </c>
      <c r="G252" s="54">
        <v>5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</row>
    <row r="253" spans="1:56" s="19" customFormat="1" ht="15" thickBot="1">
      <c r="A253" s="50" t="s">
        <v>143</v>
      </c>
      <c r="B253" s="51">
        <f t="shared" si="13"/>
        <v>236.66666666666669</v>
      </c>
      <c r="C253" s="51">
        <f t="shared" si="15"/>
        <v>295.83333333333337</v>
      </c>
      <c r="D253" s="100">
        <v>284</v>
      </c>
      <c r="E253" s="51"/>
      <c r="F253" s="51">
        <f t="shared" si="14"/>
        <v>355.00000000000006</v>
      </c>
      <c r="G253" s="54">
        <v>5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</row>
    <row r="254" spans="1:56" s="19" customFormat="1" ht="15" thickBot="1">
      <c r="A254" s="50" t="s">
        <v>144</v>
      </c>
      <c r="B254" s="51">
        <f t="shared" si="13"/>
        <v>150</v>
      </c>
      <c r="C254" s="51">
        <f t="shared" si="15"/>
        <v>187.5</v>
      </c>
      <c r="D254" s="100">
        <v>180</v>
      </c>
      <c r="E254" s="51"/>
      <c r="F254" s="51">
        <f t="shared" si="14"/>
        <v>225</v>
      </c>
      <c r="G254" s="54">
        <v>5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</row>
    <row r="255" spans="1:12" s="74" customFormat="1" ht="15.75" thickBot="1">
      <c r="A255" s="50" t="s">
        <v>248</v>
      </c>
      <c r="B255" s="51">
        <f t="shared" si="13"/>
        <v>210.83333333333334</v>
      </c>
      <c r="C255" s="51">
        <f>B255*2</f>
        <v>421.6666666666667</v>
      </c>
      <c r="D255" s="100">
        <v>253</v>
      </c>
      <c r="E255" s="51"/>
      <c r="F255" s="51">
        <f t="shared" si="14"/>
        <v>506</v>
      </c>
      <c r="G255" s="54">
        <v>5</v>
      </c>
      <c r="H255" s="18"/>
      <c r="I255" s="18"/>
      <c r="J255" s="18"/>
      <c r="K255" s="18"/>
      <c r="L255" s="18"/>
    </row>
    <row r="256" spans="1:7" s="18" customFormat="1" ht="15" thickBot="1">
      <c r="A256" s="50" t="s">
        <v>261</v>
      </c>
      <c r="B256" s="51">
        <f t="shared" si="13"/>
        <v>271.6666666666667</v>
      </c>
      <c r="C256" s="51">
        <f>B256*2</f>
        <v>543.3333333333334</v>
      </c>
      <c r="D256" s="100">
        <v>326</v>
      </c>
      <c r="E256" s="51"/>
      <c r="F256" s="51">
        <f t="shared" si="14"/>
        <v>652</v>
      </c>
      <c r="G256" s="54">
        <v>5</v>
      </c>
    </row>
    <row r="257" spans="1:7" s="18" customFormat="1" ht="15" thickBot="1">
      <c r="A257" s="50" t="s">
        <v>269</v>
      </c>
      <c r="B257" s="51">
        <f t="shared" si="13"/>
        <v>305</v>
      </c>
      <c r="C257" s="51">
        <f>B257*2</f>
        <v>610</v>
      </c>
      <c r="D257" s="100">
        <v>366</v>
      </c>
      <c r="E257" s="51"/>
      <c r="F257" s="51">
        <f t="shared" si="14"/>
        <v>732</v>
      </c>
      <c r="G257" s="54">
        <v>5</v>
      </c>
    </row>
    <row r="258" spans="1:56" s="19" customFormat="1" ht="15.75" thickBot="1">
      <c r="A258" s="82"/>
      <c r="B258" s="51"/>
      <c r="C258" s="51"/>
      <c r="D258" s="100"/>
      <c r="E258" s="51"/>
      <c r="F258" s="51"/>
      <c r="G258" s="5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</row>
    <row r="259" spans="1:56" s="19" customFormat="1" ht="15.75" thickBot="1">
      <c r="A259" s="82" t="s">
        <v>249</v>
      </c>
      <c r="B259" s="51"/>
      <c r="C259" s="51"/>
      <c r="D259" s="100"/>
      <c r="E259" s="51"/>
      <c r="F259" s="51"/>
      <c r="G259" s="5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</row>
    <row r="260" spans="1:56" s="43" customFormat="1" ht="15" thickBot="1">
      <c r="A260" s="44" t="s">
        <v>250</v>
      </c>
      <c r="B260" s="51"/>
      <c r="C260" s="51"/>
      <c r="D260" s="100"/>
      <c r="E260" s="51"/>
      <c r="F260" s="51"/>
      <c r="G260" s="54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</row>
    <row r="261" spans="1:56" s="72" customFormat="1" ht="15" thickBot="1">
      <c r="A261" s="50" t="s">
        <v>53</v>
      </c>
      <c r="B261" s="51">
        <f t="shared" si="13"/>
        <v>291.6666666666667</v>
      </c>
      <c r="C261" s="51">
        <f>B261*1.3</f>
        <v>379.1666666666667</v>
      </c>
      <c r="D261" s="100">
        <v>350</v>
      </c>
      <c r="E261" s="51"/>
      <c r="F261" s="51">
        <f t="shared" si="14"/>
        <v>455</v>
      </c>
      <c r="G261" s="54">
        <v>20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</row>
    <row r="262" spans="1:56" s="19" customFormat="1" ht="15" thickBot="1">
      <c r="A262" s="50" t="s">
        <v>54</v>
      </c>
      <c r="B262" s="51">
        <f t="shared" si="13"/>
        <v>355.83333333333337</v>
      </c>
      <c r="C262" s="51">
        <f aca="true" t="shared" si="16" ref="C262:C272">B262*1.3</f>
        <v>462.58333333333337</v>
      </c>
      <c r="D262" s="100">
        <v>427</v>
      </c>
      <c r="E262" s="51"/>
      <c r="F262" s="51">
        <f t="shared" si="14"/>
        <v>555.1</v>
      </c>
      <c r="G262" s="54">
        <v>8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</row>
    <row r="263" spans="1:56" s="19" customFormat="1" ht="15" thickBot="1">
      <c r="A263" s="50" t="s">
        <v>55</v>
      </c>
      <c r="B263" s="51">
        <f t="shared" si="13"/>
        <v>565.8333333333334</v>
      </c>
      <c r="C263" s="51">
        <f t="shared" si="16"/>
        <v>735.5833333333334</v>
      </c>
      <c r="D263" s="100">
        <v>679</v>
      </c>
      <c r="E263" s="51"/>
      <c r="F263" s="51">
        <f t="shared" si="14"/>
        <v>882.7</v>
      </c>
      <c r="G263" s="54">
        <v>5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</row>
    <row r="264" spans="1:56" s="19" customFormat="1" ht="15" thickBot="1">
      <c r="A264" s="50" t="s">
        <v>56</v>
      </c>
      <c r="B264" s="51">
        <f t="shared" si="13"/>
        <v>405.83333333333337</v>
      </c>
      <c r="C264" s="51">
        <f t="shared" si="16"/>
        <v>527.5833333333334</v>
      </c>
      <c r="D264" s="100">
        <v>487</v>
      </c>
      <c r="E264" s="51"/>
      <c r="F264" s="51">
        <f t="shared" si="14"/>
        <v>633.1</v>
      </c>
      <c r="G264" s="54">
        <v>10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</row>
    <row r="265" spans="1:56" s="19" customFormat="1" ht="15" thickBot="1">
      <c r="A265" s="50" t="s">
        <v>57</v>
      </c>
      <c r="B265" s="51">
        <f t="shared" si="13"/>
        <v>619.1666666666667</v>
      </c>
      <c r="C265" s="51">
        <f t="shared" si="16"/>
        <v>804.9166666666667</v>
      </c>
      <c r="D265" s="100">
        <v>743</v>
      </c>
      <c r="E265" s="51"/>
      <c r="F265" s="51">
        <f t="shared" si="14"/>
        <v>965.9000000000001</v>
      </c>
      <c r="G265" s="54">
        <v>8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</row>
    <row r="266" spans="1:7" s="18" customFormat="1" ht="15" thickBot="1">
      <c r="A266" s="50" t="s">
        <v>58</v>
      </c>
      <c r="B266" s="51">
        <f t="shared" si="13"/>
        <v>65.83333333333334</v>
      </c>
      <c r="C266" s="51">
        <f t="shared" si="16"/>
        <v>85.58333333333334</v>
      </c>
      <c r="D266" s="100">
        <v>79</v>
      </c>
      <c r="E266" s="51"/>
      <c r="F266" s="51">
        <f t="shared" si="14"/>
        <v>102.7</v>
      </c>
      <c r="G266" s="99">
        <v>100</v>
      </c>
    </row>
    <row r="267" spans="1:56" s="43" customFormat="1" ht="15" thickBot="1">
      <c r="A267" s="44" t="s">
        <v>251</v>
      </c>
      <c r="B267" s="51"/>
      <c r="C267" s="51"/>
      <c r="D267" s="100"/>
      <c r="E267" s="51"/>
      <c r="F267" s="51"/>
      <c r="G267" s="54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</row>
    <row r="268" spans="1:56" s="19" customFormat="1" ht="15" thickBot="1">
      <c r="A268" s="50" t="s">
        <v>61</v>
      </c>
      <c r="B268" s="51">
        <f t="shared" si="13"/>
        <v>74.16666666666667</v>
      </c>
      <c r="C268" s="51">
        <f t="shared" si="16"/>
        <v>96.41666666666667</v>
      </c>
      <c r="D268" s="100">
        <v>89</v>
      </c>
      <c r="E268" s="51"/>
      <c r="F268" s="51">
        <f t="shared" si="14"/>
        <v>115.7</v>
      </c>
      <c r="G268" s="54">
        <v>100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</row>
    <row r="269" spans="1:56" s="19" customFormat="1" ht="15" thickBot="1">
      <c r="A269" s="50" t="s">
        <v>170</v>
      </c>
      <c r="B269" s="51">
        <f t="shared" si="13"/>
        <v>76.66666666666667</v>
      </c>
      <c r="C269" s="51">
        <f t="shared" si="16"/>
        <v>99.66666666666667</v>
      </c>
      <c r="D269" s="100">
        <v>92</v>
      </c>
      <c r="E269" s="51"/>
      <c r="F269" s="51">
        <f t="shared" si="14"/>
        <v>119.6</v>
      </c>
      <c r="G269" s="54">
        <v>100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</row>
    <row r="270" spans="1:56" s="19" customFormat="1" ht="15" thickBot="1">
      <c r="A270" s="50" t="s">
        <v>62</v>
      </c>
      <c r="B270" s="51">
        <f t="shared" si="13"/>
        <v>76.66666666666667</v>
      </c>
      <c r="C270" s="51">
        <f t="shared" si="16"/>
        <v>99.66666666666667</v>
      </c>
      <c r="D270" s="100">
        <v>92</v>
      </c>
      <c r="E270" s="51"/>
      <c r="F270" s="51">
        <f t="shared" si="14"/>
        <v>119.6</v>
      </c>
      <c r="G270" s="54">
        <v>100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</row>
    <row r="271" spans="1:56" s="59" customFormat="1" ht="15" thickBot="1">
      <c r="A271" s="50" t="s">
        <v>63</v>
      </c>
      <c r="B271" s="51">
        <f t="shared" si="13"/>
        <v>79.16666666666667</v>
      </c>
      <c r="C271" s="51">
        <f t="shared" si="16"/>
        <v>102.91666666666667</v>
      </c>
      <c r="D271" s="100">
        <v>95</v>
      </c>
      <c r="E271" s="51"/>
      <c r="F271" s="51">
        <f t="shared" si="14"/>
        <v>123.5</v>
      </c>
      <c r="G271" s="54">
        <v>100</v>
      </c>
      <c r="H271" s="18"/>
      <c r="I271" s="18"/>
      <c r="J271" s="18"/>
      <c r="K271" s="18"/>
      <c r="L271" s="1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</row>
    <row r="272" spans="1:56" s="19" customFormat="1" ht="15" thickBot="1">
      <c r="A272" s="50" t="s">
        <v>64</v>
      </c>
      <c r="B272" s="51">
        <f aca="true" t="shared" si="17" ref="B272:B315">D272/1.2</f>
        <v>83.33333333333334</v>
      </c>
      <c r="C272" s="51">
        <f t="shared" si="16"/>
        <v>108.33333333333334</v>
      </c>
      <c r="D272" s="100">
        <v>100</v>
      </c>
      <c r="E272" s="51"/>
      <c r="F272" s="51">
        <f aca="true" t="shared" si="18" ref="F272:F315">C272*1.2</f>
        <v>130</v>
      </c>
      <c r="G272" s="54">
        <v>100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</row>
    <row r="273" spans="1:56" s="43" customFormat="1" ht="15" thickBot="1">
      <c r="A273" s="44" t="s">
        <v>252</v>
      </c>
      <c r="B273" s="51"/>
      <c r="C273" s="51"/>
      <c r="D273" s="100"/>
      <c r="E273" s="51"/>
      <c r="F273" s="51"/>
      <c r="G273" s="54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</row>
    <row r="274" spans="1:56" s="72" customFormat="1" ht="15" thickBot="1">
      <c r="A274" s="50" t="s">
        <v>47</v>
      </c>
      <c r="B274" s="51">
        <f t="shared" si="17"/>
        <v>868.3333333333334</v>
      </c>
      <c r="C274" s="51">
        <f>B274*1.3</f>
        <v>1128.8333333333335</v>
      </c>
      <c r="D274" s="100">
        <v>1042</v>
      </c>
      <c r="E274" s="51"/>
      <c r="F274" s="51">
        <f t="shared" si="18"/>
        <v>1354.6000000000001</v>
      </c>
      <c r="G274" s="54">
        <v>5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</row>
    <row r="275" spans="1:56" s="60" customFormat="1" ht="15" thickBot="1">
      <c r="A275" s="50" t="s">
        <v>185</v>
      </c>
      <c r="B275" s="51">
        <f t="shared" si="17"/>
        <v>290</v>
      </c>
      <c r="C275" s="51">
        <f aca="true" t="shared" si="19" ref="C275:C290">B275*1.3</f>
        <v>377</v>
      </c>
      <c r="D275" s="100">
        <v>348</v>
      </c>
      <c r="E275" s="51"/>
      <c r="F275" s="51">
        <f t="shared" si="18"/>
        <v>452.4</v>
      </c>
      <c r="G275" s="54">
        <v>5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</row>
    <row r="276" spans="1:56" s="19" customFormat="1" ht="15" thickBot="1">
      <c r="A276" s="50" t="s">
        <v>51</v>
      </c>
      <c r="B276" s="51">
        <f t="shared" si="17"/>
        <v>515.8333333333334</v>
      </c>
      <c r="C276" s="51">
        <f t="shared" si="19"/>
        <v>670.5833333333334</v>
      </c>
      <c r="D276" s="100">
        <v>619</v>
      </c>
      <c r="E276" s="51"/>
      <c r="F276" s="51">
        <f t="shared" si="18"/>
        <v>804.7</v>
      </c>
      <c r="G276" s="54">
        <v>5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</row>
    <row r="277" spans="1:56" s="19" customFormat="1" ht="15" thickBot="1">
      <c r="A277" s="50" t="s">
        <v>48</v>
      </c>
      <c r="B277" s="51">
        <f t="shared" si="17"/>
        <v>1399.1666666666667</v>
      </c>
      <c r="C277" s="51">
        <f t="shared" si="19"/>
        <v>1818.9166666666667</v>
      </c>
      <c r="D277" s="100">
        <v>1679</v>
      </c>
      <c r="E277" s="51"/>
      <c r="F277" s="51">
        <f t="shared" si="18"/>
        <v>2182.7</v>
      </c>
      <c r="G277" s="54">
        <v>5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</row>
    <row r="278" spans="1:56" s="19" customFormat="1" ht="15" thickBot="1">
      <c r="A278" s="50" t="s">
        <v>49</v>
      </c>
      <c r="B278" s="51">
        <f t="shared" si="17"/>
        <v>208.33333333333334</v>
      </c>
      <c r="C278" s="51">
        <f t="shared" si="19"/>
        <v>270.83333333333337</v>
      </c>
      <c r="D278" s="100">
        <v>250</v>
      </c>
      <c r="E278" s="51"/>
      <c r="F278" s="51">
        <f t="shared" si="18"/>
        <v>325.00000000000006</v>
      </c>
      <c r="G278" s="54">
        <v>5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</row>
    <row r="279" spans="1:56" s="19" customFormat="1" ht="15" thickBot="1">
      <c r="A279" s="50" t="s">
        <v>50</v>
      </c>
      <c r="B279" s="51">
        <f t="shared" si="17"/>
        <v>285</v>
      </c>
      <c r="C279" s="51">
        <f t="shared" si="19"/>
        <v>370.5</v>
      </c>
      <c r="D279" s="100">
        <v>342</v>
      </c>
      <c r="E279" s="51"/>
      <c r="F279" s="51">
        <f t="shared" si="18"/>
        <v>444.59999999999997</v>
      </c>
      <c r="G279" s="54">
        <v>5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</row>
    <row r="280" spans="1:56" s="59" customFormat="1" ht="15" thickBot="1">
      <c r="A280" s="50" t="s">
        <v>52</v>
      </c>
      <c r="B280" s="51">
        <f t="shared" si="17"/>
        <v>211.66666666666669</v>
      </c>
      <c r="C280" s="51">
        <f t="shared" si="19"/>
        <v>275.1666666666667</v>
      </c>
      <c r="D280" s="100">
        <v>254</v>
      </c>
      <c r="E280" s="51"/>
      <c r="F280" s="51">
        <f t="shared" si="18"/>
        <v>330.2</v>
      </c>
      <c r="G280" s="54">
        <v>20</v>
      </c>
      <c r="H280" s="18"/>
      <c r="I280" s="18"/>
      <c r="J280" s="18"/>
      <c r="K280" s="18"/>
      <c r="L280" s="1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</row>
    <row r="281" spans="1:56" s="19" customFormat="1" ht="15" thickBot="1">
      <c r="A281" s="50" t="s">
        <v>139</v>
      </c>
      <c r="B281" s="51">
        <f t="shared" si="17"/>
        <v>172.5</v>
      </c>
      <c r="C281" s="51">
        <f t="shared" si="19"/>
        <v>224.25</v>
      </c>
      <c r="D281" s="100">
        <v>207</v>
      </c>
      <c r="E281" s="51"/>
      <c r="F281" s="51">
        <f t="shared" si="18"/>
        <v>269.09999999999997</v>
      </c>
      <c r="G281" s="54">
        <v>10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</row>
    <row r="282" spans="1:56" s="59" customFormat="1" ht="15" thickBot="1">
      <c r="A282" s="50" t="s">
        <v>110</v>
      </c>
      <c r="B282" s="51">
        <f t="shared" si="17"/>
        <v>30</v>
      </c>
      <c r="C282" s="51">
        <f t="shared" si="19"/>
        <v>39</v>
      </c>
      <c r="D282" s="100">
        <v>36</v>
      </c>
      <c r="E282" s="51"/>
      <c r="F282" s="51">
        <f t="shared" si="18"/>
        <v>46.8</v>
      </c>
      <c r="G282" s="54">
        <v>1</v>
      </c>
      <c r="H282" s="18"/>
      <c r="I282" s="18"/>
      <c r="J282" s="18"/>
      <c r="K282" s="18"/>
      <c r="L282" s="1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</row>
    <row r="283" spans="1:56" s="59" customFormat="1" ht="15" thickBot="1">
      <c r="A283" s="50" t="s">
        <v>59</v>
      </c>
      <c r="B283" s="51">
        <f t="shared" si="17"/>
        <v>61.66666666666667</v>
      </c>
      <c r="C283" s="51">
        <f t="shared" si="19"/>
        <v>80.16666666666667</v>
      </c>
      <c r="D283" s="100">
        <v>74</v>
      </c>
      <c r="E283" s="51"/>
      <c r="F283" s="51">
        <f t="shared" si="18"/>
        <v>96.2</v>
      </c>
      <c r="G283" s="54">
        <v>50</v>
      </c>
      <c r="H283" s="18"/>
      <c r="I283" s="18"/>
      <c r="J283" s="18"/>
      <c r="K283" s="18"/>
      <c r="L283" s="1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</row>
    <row r="284" spans="1:56" s="19" customFormat="1" ht="14.25" customHeight="1" thickBot="1">
      <c r="A284" s="50" t="s">
        <v>96</v>
      </c>
      <c r="B284" s="51">
        <f t="shared" si="17"/>
        <v>134.16666666666669</v>
      </c>
      <c r="C284" s="51">
        <f t="shared" si="19"/>
        <v>174.41666666666669</v>
      </c>
      <c r="D284" s="100">
        <v>161</v>
      </c>
      <c r="E284" s="51"/>
      <c r="F284" s="51">
        <f t="shared" si="18"/>
        <v>209.3</v>
      </c>
      <c r="G284" s="54">
        <v>5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</row>
    <row r="285" spans="1:56" s="59" customFormat="1" ht="15" hidden="1" thickBot="1">
      <c r="A285" s="50" t="s">
        <v>60</v>
      </c>
      <c r="B285" s="51">
        <f t="shared" si="17"/>
        <v>145</v>
      </c>
      <c r="C285" s="51">
        <f t="shared" si="19"/>
        <v>188.5</v>
      </c>
      <c r="D285" s="100">
        <v>174</v>
      </c>
      <c r="E285" s="51"/>
      <c r="F285" s="51">
        <f t="shared" si="18"/>
        <v>226.2</v>
      </c>
      <c r="G285" s="54">
        <v>25</v>
      </c>
      <c r="H285" s="18"/>
      <c r="I285" s="18"/>
      <c r="J285" s="18"/>
      <c r="K285" s="18"/>
      <c r="L285" s="1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</row>
    <row r="286" spans="1:7" s="18" customFormat="1" ht="15" thickBot="1">
      <c r="A286" s="50" t="s">
        <v>112</v>
      </c>
      <c r="B286" s="51">
        <f t="shared" si="17"/>
        <v>50.833333333333336</v>
      </c>
      <c r="C286" s="51">
        <f t="shared" si="19"/>
        <v>66.08333333333334</v>
      </c>
      <c r="D286" s="100">
        <v>61</v>
      </c>
      <c r="E286" s="51"/>
      <c r="F286" s="51">
        <f t="shared" si="18"/>
        <v>79.30000000000001</v>
      </c>
      <c r="G286" s="54">
        <v>25</v>
      </c>
    </row>
    <row r="287" spans="1:7" s="18" customFormat="1" ht="15" thickBot="1">
      <c r="A287" s="50" t="s">
        <v>148</v>
      </c>
      <c r="B287" s="51">
        <f t="shared" si="17"/>
        <v>61.66666666666667</v>
      </c>
      <c r="C287" s="51">
        <f t="shared" si="19"/>
        <v>80.16666666666667</v>
      </c>
      <c r="D287" s="100">
        <v>74</v>
      </c>
      <c r="E287" s="51"/>
      <c r="F287" s="51">
        <f t="shared" si="18"/>
        <v>96.2</v>
      </c>
      <c r="G287" s="54">
        <v>25</v>
      </c>
    </row>
    <row r="288" spans="1:56" s="62" customFormat="1" ht="15" thickBot="1">
      <c r="A288" s="50" t="s">
        <v>184</v>
      </c>
      <c r="B288" s="51">
        <f t="shared" si="17"/>
        <v>61.66666666666667</v>
      </c>
      <c r="C288" s="51">
        <f t="shared" si="19"/>
        <v>80.16666666666667</v>
      </c>
      <c r="D288" s="100">
        <v>74</v>
      </c>
      <c r="E288" s="51"/>
      <c r="F288" s="51">
        <f t="shared" si="18"/>
        <v>96.2</v>
      </c>
      <c r="G288" s="54">
        <v>25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</row>
    <row r="289" spans="1:56" s="62" customFormat="1" ht="15" thickBot="1">
      <c r="A289" s="50" t="s">
        <v>262</v>
      </c>
      <c r="B289" s="51">
        <f t="shared" si="17"/>
        <v>33.333333333333336</v>
      </c>
      <c r="C289" s="51">
        <f t="shared" si="19"/>
        <v>43.333333333333336</v>
      </c>
      <c r="D289" s="100">
        <v>40</v>
      </c>
      <c r="E289" s="51"/>
      <c r="F289" s="51">
        <f t="shared" si="18"/>
        <v>52</v>
      </c>
      <c r="G289" s="54">
        <v>30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</row>
    <row r="290" spans="1:56" s="62" customFormat="1" ht="15" thickBot="1">
      <c r="A290" s="50" t="s">
        <v>263</v>
      </c>
      <c r="B290" s="51">
        <f t="shared" si="17"/>
        <v>44.16666666666667</v>
      </c>
      <c r="C290" s="51">
        <f t="shared" si="19"/>
        <v>57.41666666666667</v>
      </c>
      <c r="D290" s="100">
        <v>53</v>
      </c>
      <c r="E290" s="51"/>
      <c r="F290" s="51">
        <f t="shared" si="18"/>
        <v>68.9</v>
      </c>
      <c r="G290" s="54">
        <v>50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</row>
    <row r="291" spans="1:56" s="84" customFormat="1" ht="15" thickBot="1">
      <c r="A291" s="44" t="s">
        <v>253</v>
      </c>
      <c r="B291" s="51"/>
      <c r="C291" s="51"/>
      <c r="D291" s="100"/>
      <c r="E291" s="51"/>
      <c r="F291" s="51"/>
      <c r="G291" s="64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</row>
    <row r="292" spans="1:7" s="18" customFormat="1" ht="15" thickBot="1">
      <c r="A292" s="50" t="s">
        <v>280</v>
      </c>
      <c r="B292" s="51">
        <f t="shared" si="17"/>
        <v>79.16666666666667</v>
      </c>
      <c r="C292" s="51">
        <f>B292*1.5</f>
        <v>118.75</v>
      </c>
      <c r="D292" s="100">
        <v>95</v>
      </c>
      <c r="E292" s="51"/>
      <c r="F292" s="51">
        <f t="shared" si="18"/>
        <v>142.5</v>
      </c>
      <c r="G292" s="52">
        <v>20</v>
      </c>
    </row>
    <row r="293" spans="1:7" s="18" customFormat="1" ht="15" thickBot="1">
      <c r="A293" s="50" t="s">
        <v>281</v>
      </c>
      <c r="B293" s="51">
        <f t="shared" si="17"/>
        <v>86.66666666666667</v>
      </c>
      <c r="C293" s="51">
        <f aca="true" t="shared" si="20" ref="C293:C303">B293*1.5</f>
        <v>130</v>
      </c>
      <c r="D293" s="100">
        <v>104</v>
      </c>
      <c r="E293" s="51"/>
      <c r="F293" s="51">
        <f t="shared" si="18"/>
        <v>156</v>
      </c>
      <c r="G293" s="52">
        <v>20</v>
      </c>
    </row>
    <row r="294" spans="1:7" s="18" customFormat="1" ht="15" thickBot="1">
      <c r="A294" s="50" t="s">
        <v>282</v>
      </c>
      <c r="B294" s="51">
        <f t="shared" si="17"/>
        <v>79.16666666666667</v>
      </c>
      <c r="C294" s="51">
        <f t="shared" si="20"/>
        <v>118.75</v>
      </c>
      <c r="D294" s="100">
        <v>95</v>
      </c>
      <c r="E294" s="51"/>
      <c r="F294" s="51">
        <f t="shared" si="18"/>
        <v>142.5</v>
      </c>
      <c r="G294" s="52">
        <v>20</v>
      </c>
    </row>
    <row r="295" spans="1:56" s="85" customFormat="1" ht="15" thickBot="1">
      <c r="A295" s="50" t="s">
        <v>283</v>
      </c>
      <c r="B295" s="51">
        <f t="shared" si="17"/>
        <v>86.66666666666667</v>
      </c>
      <c r="C295" s="51">
        <f t="shared" si="20"/>
        <v>130</v>
      </c>
      <c r="D295" s="100">
        <v>104</v>
      </c>
      <c r="E295" s="51"/>
      <c r="F295" s="51">
        <f t="shared" si="18"/>
        <v>156</v>
      </c>
      <c r="G295" s="52">
        <v>20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</row>
    <row r="296" spans="1:56" s="85" customFormat="1" ht="15" thickBot="1">
      <c r="A296" s="50" t="s">
        <v>284</v>
      </c>
      <c r="B296" s="51">
        <f t="shared" si="17"/>
        <v>61.66666666666667</v>
      </c>
      <c r="C296" s="51">
        <f t="shared" si="20"/>
        <v>92.5</v>
      </c>
      <c r="D296" s="100">
        <v>74</v>
      </c>
      <c r="E296" s="51"/>
      <c r="F296" s="51">
        <f t="shared" si="18"/>
        <v>111</v>
      </c>
      <c r="G296" s="52">
        <v>20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</row>
    <row r="297" spans="1:56" s="85" customFormat="1" ht="15" thickBot="1">
      <c r="A297" s="50" t="s">
        <v>285</v>
      </c>
      <c r="B297" s="51">
        <f t="shared" si="17"/>
        <v>69.16666666666667</v>
      </c>
      <c r="C297" s="51">
        <f t="shared" si="20"/>
        <v>103.75</v>
      </c>
      <c r="D297" s="100">
        <v>83</v>
      </c>
      <c r="E297" s="51"/>
      <c r="F297" s="51">
        <f t="shared" si="18"/>
        <v>124.5</v>
      </c>
      <c r="G297" s="52">
        <v>20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</row>
    <row r="298" spans="1:56" s="85" customFormat="1" ht="15" thickBot="1">
      <c r="A298" s="50" t="s">
        <v>286</v>
      </c>
      <c r="B298" s="51">
        <f t="shared" si="17"/>
        <v>30.833333333333336</v>
      </c>
      <c r="C298" s="51">
        <f t="shared" si="20"/>
        <v>46.25</v>
      </c>
      <c r="D298" s="100">
        <v>37</v>
      </c>
      <c r="E298" s="51"/>
      <c r="F298" s="51">
        <f t="shared" si="18"/>
        <v>55.5</v>
      </c>
      <c r="G298" s="52">
        <v>20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</row>
    <row r="299" spans="1:56" s="85" customFormat="1" ht="15" thickBot="1">
      <c r="A299" s="50" t="s">
        <v>287</v>
      </c>
      <c r="B299" s="51">
        <f t="shared" si="17"/>
        <v>35</v>
      </c>
      <c r="C299" s="51">
        <f t="shared" si="20"/>
        <v>52.5</v>
      </c>
      <c r="D299" s="100">
        <v>42</v>
      </c>
      <c r="E299" s="51"/>
      <c r="F299" s="51">
        <f t="shared" si="18"/>
        <v>63</v>
      </c>
      <c r="G299" s="52">
        <v>20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</row>
    <row r="300" spans="1:56" s="85" customFormat="1" ht="15" thickBot="1">
      <c r="A300" s="50" t="s">
        <v>288</v>
      </c>
      <c r="B300" s="51">
        <f t="shared" si="17"/>
        <v>55.833333333333336</v>
      </c>
      <c r="C300" s="51">
        <f t="shared" si="20"/>
        <v>83.75</v>
      </c>
      <c r="D300" s="100">
        <v>67</v>
      </c>
      <c r="E300" s="51"/>
      <c r="F300" s="51">
        <f t="shared" si="18"/>
        <v>100.5</v>
      </c>
      <c r="G300" s="52">
        <v>20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</row>
    <row r="301" spans="1:56" s="85" customFormat="1" ht="15" thickBot="1">
      <c r="A301" s="50" t="s">
        <v>289</v>
      </c>
      <c r="B301" s="51">
        <f t="shared" si="17"/>
        <v>65.83333333333334</v>
      </c>
      <c r="C301" s="51">
        <f t="shared" si="20"/>
        <v>98.75000000000001</v>
      </c>
      <c r="D301" s="100">
        <v>79</v>
      </c>
      <c r="E301" s="51"/>
      <c r="F301" s="51">
        <f t="shared" si="18"/>
        <v>118.50000000000001</v>
      </c>
      <c r="G301" s="52">
        <v>20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</row>
    <row r="302" spans="1:56" s="85" customFormat="1" ht="15" thickBot="1">
      <c r="A302" s="50" t="s">
        <v>169</v>
      </c>
      <c r="B302" s="51">
        <f t="shared" si="17"/>
        <v>21.666666666666668</v>
      </c>
      <c r="C302" s="51">
        <f t="shared" si="20"/>
        <v>32.5</v>
      </c>
      <c r="D302" s="100">
        <v>26</v>
      </c>
      <c r="E302" s="51"/>
      <c r="F302" s="51">
        <f t="shared" si="18"/>
        <v>39</v>
      </c>
      <c r="G302" s="52">
        <v>25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</row>
    <row r="303" spans="1:56" s="85" customFormat="1" ht="15" thickBot="1">
      <c r="A303" s="50" t="s">
        <v>270</v>
      </c>
      <c r="B303" s="51">
        <f t="shared" si="17"/>
        <v>28.333333333333336</v>
      </c>
      <c r="C303" s="51">
        <f t="shared" si="20"/>
        <v>42.5</v>
      </c>
      <c r="D303" s="100">
        <v>34</v>
      </c>
      <c r="E303" s="51"/>
      <c r="F303" s="51">
        <f t="shared" si="18"/>
        <v>51</v>
      </c>
      <c r="G303" s="52">
        <v>25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</row>
    <row r="304" spans="1:56" s="19" customFormat="1" ht="15.75" thickBot="1">
      <c r="A304" s="82"/>
      <c r="B304" s="51"/>
      <c r="C304" s="51"/>
      <c r="D304" s="100"/>
      <c r="E304" s="51"/>
      <c r="F304" s="51"/>
      <c r="G304" s="5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</row>
    <row r="305" spans="1:56" s="19" customFormat="1" ht="15" thickBot="1">
      <c r="A305" s="44" t="s">
        <v>254</v>
      </c>
      <c r="B305" s="51"/>
      <c r="C305" s="51"/>
      <c r="D305" s="100"/>
      <c r="E305" s="51"/>
      <c r="F305" s="51"/>
      <c r="G305" s="46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</row>
    <row r="306" spans="1:56" s="19" customFormat="1" ht="29.25" thickBot="1">
      <c r="A306" s="86" t="s">
        <v>246</v>
      </c>
      <c r="B306" s="51">
        <f t="shared" si="17"/>
        <v>252.5</v>
      </c>
      <c r="C306" s="51">
        <v>252.5</v>
      </c>
      <c r="D306" s="100">
        <v>303</v>
      </c>
      <c r="E306" s="51"/>
      <c r="F306" s="51">
        <f t="shared" si="18"/>
        <v>303</v>
      </c>
      <c r="G306" s="52">
        <v>30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</row>
    <row r="307" spans="1:56" s="19" customFormat="1" ht="15" thickBot="1">
      <c r="A307" s="50" t="s">
        <v>66</v>
      </c>
      <c r="B307" s="51">
        <f t="shared" si="17"/>
        <v>50.833333333333336</v>
      </c>
      <c r="C307" s="51">
        <v>50.83</v>
      </c>
      <c r="D307" s="100">
        <v>61</v>
      </c>
      <c r="E307" s="51"/>
      <c r="F307" s="51">
        <f t="shared" si="18"/>
        <v>60.995999999999995</v>
      </c>
      <c r="G307" s="52">
        <v>25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</row>
    <row r="308" spans="1:56" s="60" customFormat="1" ht="15" thickBot="1">
      <c r="A308" s="61" t="s">
        <v>67</v>
      </c>
      <c r="B308" s="51">
        <f t="shared" si="17"/>
        <v>50.833333333333336</v>
      </c>
      <c r="C308" s="51">
        <v>50.83</v>
      </c>
      <c r="D308" s="100">
        <v>61</v>
      </c>
      <c r="E308" s="51"/>
      <c r="F308" s="51">
        <f t="shared" si="18"/>
        <v>60.995999999999995</v>
      </c>
      <c r="G308" s="52">
        <v>60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</row>
    <row r="309" spans="1:56" s="60" customFormat="1" ht="15" thickBot="1">
      <c r="A309" s="86" t="s">
        <v>68</v>
      </c>
      <c r="B309" s="51">
        <f t="shared" si="17"/>
        <v>50.833333333333336</v>
      </c>
      <c r="C309" s="51">
        <v>50.83</v>
      </c>
      <c r="D309" s="100">
        <v>61</v>
      </c>
      <c r="E309" s="51"/>
      <c r="F309" s="51">
        <f t="shared" si="18"/>
        <v>60.995999999999995</v>
      </c>
      <c r="G309" s="52">
        <v>30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</row>
    <row r="310" spans="1:56" s="60" customFormat="1" ht="15" thickBot="1">
      <c r="A310" s="86" t="s">
        <v>75</v>
      </c>
      <c r="B310" s="51">
        <f t="shared" si="17"/>
        <v>50.833333333333336</v>
      </c>
      <c r="C310" s="51">
        <v>50.83</v>
      </c>
      <c r="D310" s="100">
        <v>61</v>
      </c>
      <c r="E310" s="51"/>
      <c r="F310" s="51">
        <f t="shared" si="18"/>
        <v>60.995999999999995</v>
      </c>
      <c r="G310" s="52">
        <v>60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</row>
    <row r="311" spans="1:56" s="60" customFormat="1" ht="15" thickBot="1">
      <c r="A311" s="86" t="s">
        <v>76</v>
      </c>
      <c r="B311" s="51">
        <f t="shared" si="17"/>
        <v>50.833333333333336</v>
      </c>
      <c r="C311" s="51">
        <v>50.83</v>
      </c>
      <c r="D311" s="100">
        <v>61</v>
      </c>
      <c r="E311" s="51"/>
      <c r="F311" s="51">
        <f t="shared" si="18"/>
        <v>60.995999999999995</v>
      </c>
      <c r="G311" s="52">
        <v>30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</row>
    <row r="312" spans="1:56" s="60" customFormat="1" ht="15" thickBot="1">
      <c r="A312" s="86" t="s">
        <v>77</v>
      </c>
      <c r="B312" s="51">
        <f t="shared" si="17"/>
        <v>50.833333333333336</v>
      </c>
      <c r="C312" s="51">
        <v>50.83</v>
      </c>
      <c r="D312" s="100">
        <v>61</v>
      </c>
      <c r="E312" s="51"/>
      <c r="F312" s="51">
        <f t="shared" si="18"/>
        <v>60.995999999999995</v>
      </c>
      <c r="G312" s="52">
        <v>20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</row>
    <row r="313" spans="1:56" s="60" customFormat="1" ht="15" thickBot="1">
      <c r="A313" s="61" t="s">
        <v>69</v>
      </c>
      <c r="B313" s="51">
        <f t="shared" si="17"/>
        <v>50.833333333333336</v>
      </c>
      <c r="C313" s="51">
        <v>50.83</v>
      </c>
      <c r="D313" s="100">
        <v>61</v>
      </c>
      <c r="E313" s="51"/>
      <c r="F313" s="51">
        <f t="shared" si="18"/>
        <v>60.995999999999995</v>
      </c>
      <c r="G313" s="52">
        <v>60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</row>
    <row r="314" spans="1:56" s="62" customFormat="1" ht="15" thickBot="1">
      <c r="A314" s="61" t="s">
        <v>70</v>
      </c>
      <c r="B314" s="51">
        <f t="shared" si="17"/>
        <v>50.833333333333336</v>
      </c>
      <c r="C314" s="51">
        <v>50.83</v>
      </c>
      <c r="D314" s="100">
        <v>61</v>
      </c>
      <c r="E314" s="51"/>
      <c r="F314" s="51">
        <f t="shared" si="18"/>
        <v>60.995999999999995</v>
      </c>
      <c r="G314" s="52">
        <v>30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</row>
    <row r="315" spans="1:56" s="62" customFormat="1" ht="15" thickBot="1">
      <c r="A315" s="61" t="s">
        <v>78</v>
      </c>
      <c r="B315" s="51">
        <f t="shared" si="17"/>
        <v>50.833333333333336</v>
      </c>
      <c r="C315" s="51">
        <v>50.83</v>
      </c>
      <c r="D315" s="100">
        <v>61</v>
      </c>
      <c r="E315" s="51"/>
      <c r="F315" s="51">
        <f t="shared" si="18"/>
        <v>60.995999999999995</v>
      </c>
      <c r="G315" s="52">
        <v>20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</row>
    <row r="316" spans="1:56" s="21" customFormat="1" ht="12.75">
      <c r="A316" s="15"/>
      <c r="B316" s="4"/>
      <c r="C316" s="4"/>
      <c r="D316" s="4"/>
      <c r="E316" s="4"/>
      <c r="F316" s="4"/>
      <c r="G316" s="27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</row>
    <row r="317" spans="1:56" s="90" customFormat="1" ht="15">
      <c r="A317" s="87" t="s">
        <v>255</v>
      </c>
      <c r="B317" s="88"/>
      <c r="C317" s="88"/>
      <c r="D317" s="88"/>
      <c r="E317" s="88"/>
      <c r="F317" s="88"/>
      <c r="G317" s="89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</row>
    <row r="318" spans="1:56" s="90" customFormat="1" ht="15">
      <c r="A318" s="87" t="s">
        <v>256</v>
      </c>
      <c r="B318" s="88"/>
      <c r="C318" s="88"/>
      <c r="D318" s="88"/>
      <c r="E318" s="88"/>
      <c r="F318" s="88"/>
      <c r="G318" s="89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</row>
    <row r="319" spans="1:56" s="90" customFormat="1" ht="15">
      <c r="A319" s="87"/>
      <c r="B319" s="88"/>
      <c r="C319" s="88"/>
      <c r="D319" s="88"/>
      <c r="E319" s="88"/>
      <c r="F319" s="88"/>
      <c r="G319" s="89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</row>
    <row r="320" spans="1:56" s="96" customFormat="1" ht="15.75">
      <c r="A320" s="91" t="s">
        <v>150</v>
      </c>
      <c r="B320" s="92"/>
      <c r="C320" s="92"/>
      <c r="D320" s="92"/>
      <c r="E320" s="93"/>
      <c r="F320" s="93"/>
      <c r="G320" s="94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</row>
    <row r="321" spans="1:56" s="96" customFormat="1" ht="15.75">
      <c r="A321" s="91" t="s">
        <v>71</v>
      </c>
      <c r="B321" s="92"/>
      <c r="C321" s="92"/>
      <c r="D321" s="92"/>
      <c r="E321" s="93"/>
      <c r="F321" s="93"/>
      <c r="G321" s="94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</row>
    <row r="322" spans="1:56" s="23" customFormat="1" ht="16.5">
      <c r="A322" s="20"/>
      <c r="B322" s="24"/>
      <c r="C322" s="24"/>
      <c r="D322" s="24"/>
      <c r="E322" s="24"/>
      <c r="F322" s="24"/>
      <c r="G322" s="28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</row>
    <row r="323" spans="1:56" s="21" customFormat="1" ht="12.75">
      <c r="A323" s="11"/>
      <c r="B323" s="25"/>
      <c r="C323" s="25"/>
      <c r="D323" s="25"/>
      <c r="E323" s="25"/>
      <c r="F323" s="25"/>
      <c r="G323" s="27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</row>
    <row r="324" spans="1:56" s="2" customFormat="1" ht="12.75">
      <c r="A324" s="14"/>
      <c r="B324" s="10"/>
      <c r="C324" s="10"/>
      <c r="D324" s="10"/>
      <c r="E324" s="10"/>
      <c r="F324" s="10"/>
      <c r="G324" s="13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</row>
    <row r="325" spans="1:56" s="2" customFormat="1" ht="12.75">
      <c r="A325" s="6"/>
      <c r="B325" s="10"/>
      <c r="C325" s="10"/>
      <c r="D325" s="10"/>
      <c r="E325" s="10"/>
      <c r="F325" s="10"/>
      <c r="G325" s="13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:56" s="2" customFormat="1" ht="12.75">
      <c r="A326" s="6"/>
      <c r="B326" s="10"/>
      <c r="C326" s="10"/>
      <c r="D326" s="10"/>
      <c r="E326" s="10"/>
      <c r="F326" s="10"/>
      <c r="G326" s="13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:56" s="2" customFormat="1" ht="12.75">
      <c r="A327" s="6"/>
      <c r="B327" s="10"/>
      <c r="C327" s="10"/>
      <c r="D327" s="10"/>
      <c r="E327" s="10"/>
      <c r="F327" s="10"/>
      <c r="G327" s="13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</row>
    <row r="328" spans="1:56" s="2" customFormat="1" ht="12.75">
      <c r="A328" s="6"/>
      <c r="B328" s="10"/>
      <c r="C328" s="10"/>
      <c r="D328" s="10"/>
      <c r="E328" s="10"/>
      <c r="F328" s="10"/>
      <c r="G328" s="13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</row>
    <row r="329" spans="1:56" s="2" customFormat="1" ht="12.75">
      <c r="A329" s="6"/>
      <c r="B329" s="10"/>
      <c r="C329" s="10"/>
      <c r="D329" s="10"/>
      <c r="E329" s="10"/>
      <c r="F329" s="10"/>
      <c r="G329" s="13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</row>
    <row r="330" spans="1:56" s="2" customFormat="1" ht="12.75">
      <c r="A330" s="6"/>
      <c r="B330" s="10"/>
      <c r="C330" s="10"/>
      <c r="D330" s="10"/>
      <c r="E330" s="10"/>
      <c r="F330" s="10"/>
      <c r="G330" s="13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</row>
    <row r="331" spans="1:56" s="2" customFormat="1" ht="12.75">
      <c r="A331" s="6"/>
      <c r="B331" s="10"/>
      <c r="C331" s="10"/>
      <c r="D331" s="10"/>
      <c r="E331" s="10"/>
      <c r="F331" s="10"/>
      <c r="G331" s="13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</row>
    <row r="332" spans="1:56" s="2" customFormat="1" ht="12.75">
      <c r="A332" s="6"/>
      <c r="B332" s="10"/>
      <c r="C332" s="10"/>
      <c r="D332" s="10"/>
      <c r="E332" s="10"/>
      <c r="F332" s="10"/>
      <c r="G332" s="13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</row>
    <row r="333" spans="1:56" s="2" customFormat="1" ht="12.75">
      <c r="A333" s="6"/>
      <c r="B333" s="10"/>
      <c r="C333" s="10"/>
      <c r="D333" s="10"/>
      <c r="E333" s="10"/>
      <c r="F333" s="10"/>
      <c r="G333" s="13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</row>
    <row r="334" spans="1:56" s="2" customFormat="1" ht="12.75">
      <c r="A334" s="6"/>
      <c r="B334" s="10"/>
      <c r="C334" s="10"/>
      <c r="D334" s="10"/>
      <c r="E334" s="10"/>
      <c r="F334" s="10"/>
      <c r="G334" s="13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</row>
    <row r="335" spans="1:56" s="2" customFormat="1" ht="12.75">
      <c r="A335" s="6"/>
      <c r="B335" s="10"/>
      <c r="C335" s="10"/>
      <c r="D335" s="10"/>
      <c r="E335" s="10"/>
      <c r="F335" s="10"/>
      <c r="G335" s="13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</row>
    <row r="336" spans="1:56" s="2" customFormat="1" ht="12.75">
      <c r="A336" s="6"/>
      <c r="B336" s="10"/>
      <c r="C336" s="10"/>
      <c r="D336" s="10"/>
      <c r="E336" s="10"/>
      <c r="F336" s="10"/>
      <c r="G336" s="13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</row>
    <row r="337" spans="1:56" s="2" customFormat="1" ht="12.75">
      <c r="A337" s="6"/>
      <c r="B337" s="10"/>
      <c r="C337" s="10"/>
      <c r="D337" s="10"/>
      <c r="E337" s="10"/>
      <c r="F337" s="10"/>
      <c r="G337" s="13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</row>
  </sheetData>
  <sheetProtection selectLockedCells="1" selectUnlockedCells="1"/>
  <mergeCells count="6">
    <mergeCell ref="G9:G11"/>
    <mergeCell ref="A9:A11"/>
    <mergeCell ref="B9:B11"/>
    <mergeCell ref="E9:E11"/>
    <mergeCell ref="D9:D11"/>
    <mergeCell ref="B3:G3"/>
  </mergeCells>
  <printOptions/>
  <pageMargins left="0.3937007874015748" right="0" top="0" bottom="0.03937007874015748" header="0.5118110236220472" footer="0.5118110236220472"/>
  <pageSetup fitToHeight="5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Разумкова Юлия Владимировна</dc:creator>
  <cp:keywords/>
  <dc:description/>
  <cp:lastModifiedBy>МалашенкоТА</cp:lastModifiedBy>
  <cp:lastPrinted>2021-06-09T05:51:40Z</cp:lastPrinted>
  <dcterms:created xsi:type="dcterms:W3CDTF">2019-12-05T07:51:30Z</dcterms:created>
  <dcterms:modified xsi:type="dcterms:W3CDTF">2021-06-09T08:10:58Z</dcterms:modified>
  <cp:category/>
  <cp:version/>
  <cp:contentType/>
  <cp:contentStatus/>
</cp:coreProperties>
</file>