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300" tabRatio="500" activeTab="2"/>
  </bookViews>
  <sheets>
    <sheet name="прайс MIX ProColorEast" sheetId="1" r:id="rId1"/>
    <sheet name="Стартовый комплект" sheetId="2" r:id="rId2"/>
    <sheet name="Оборудование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/>
  <c r="F12"/>
  <c r="G11"/>
  <c r="F11"/>
  <c r="G10"/>
  <c r="F10"/>
  <c r="G9"/>
  <c r="F9"/>
  <c r="G8"/>
  <c r="F8"/>
  <c r="G7"/>
  <c r="F7"/>
  <c r="G96" i="2"/>
  <c r="F96"/>
  <c r="G95"/>
  <c r="F95"/>
  <c r="G94"/>
  <c r="F94"/>
  <c r="G93"/>
  <c r="F93"/>
  <c r="G92"/>
  <c r="F92"/>
  <c r="G91"/>
  <c r="F91"/>
  <c r="G90"/>
  <c r="F90"/>
  <c r="G89"/>
  <c r="F89"/>
  <c r="G87"/>
  <c r="F87"/>
  <c r="G86"/>
  <c r="F86"/>
  <c r="G85"/>
  <c r="F85"/>
  <c r="G84"/>
  <c r="F84"/>
  <c r="G83"/>
  <c r="F83"/>
  <c r="G82"/>
  <c r="F82"/>
  <c r="G81"/>
  <c r="F81"/>
  <c r="G80"/>
  <c r="F80"/>
  <c r="G78"/>
  <c r="F78"/>
  <c r="G77"/>
  <c r="F77"/>
  <c r="G76"/>
  <c r="F76"/>
  <c r="G75"/>
  <c r="F75"/>
  <c r="G74"/>
  <c r="F74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H5" s="1"/>
  <c r="F7"/>
  <c r="F98" i="1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0"/>
  <c r="G80" s="1"/>
  <c r="F79"/>
  <c r="G79" s="1"/>
  <c r="F78"/>
  <c r="G78" s="1"/>
  <c r="F77"/>
  <c r="G77" s="1"/>
  <c r="F76"/>
  <c r="G76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</calcChain>
</file>

<file path=xl/sharedStrings.xml><?xml version="1.0" encoding="utf-8"?>
<sst xmlns="http://schemas.openxmlformats.org/spreadsheetml/2006/main" count="463" uniqueCount="187">
  <si>
    <r>
      <rPr>
        <b/>
        <sz val="12"/>
        <rFont val="Times New Roman"/>
        <charset val="204"/>
      </rPr>
      <t xml:space="preserve">ООО "АВТО-КАР" 
</t>
    </r>
    <r>
      <rPr>
        <sz val="12"/>
        <rFont val="Times New Roman"/>
        <charset val="204"/>
      </rPr>
      <t xml:space="preserve">140408, Московская обл, г. Коломна, пр-д Станкостроителей, дом № 17
Тел./Факс: (496) 613 64 54
E-mail: zakaz@colorstu.ru
Сайт: www.Procoloreast.ru
</t>
    </r>
    <r>
      <rPr>
        <b/>
        <sz val="12"/>
        <rFont val="Times New Roman"/>
        <charset val="204"/>
      </rPr>
      <t xml:space="preserve">
</t>
    </r>
  </si>
  <si>
    <r>
      <rPr>
        <b/>
        <sz val="16"/>
        <rFont val="Times New Roman"/>
        <charset val="204"/>
      </rPr>
      <t xml:space="preserve">ПРАЙС-ЛИСТ  на пигменты mix-системы   </t>
    </r>
    <r>
      <rPr>
        <b/>
        <sz val="16"/>
        <color rgb="FF00B050"/>
        <rFont val="Times New Roman"/>
        <charset val="204"/>
      </rPr>
      <t>Pro</t>
    </r>
    <r>
      <rPr>
        <b/>
        <sz val="16"/>
        <color rgb="FFFF0000"/>
        <rFont val="Times New Roman"/>
        <charset val="204"/>
      </rPr>
      <t>Color</t>
    </r>
    <r>
      <rPr>
        <b/>
        <sz val="16"/>
        <color rgb="FF7030A0"/>
        <rFont val="Times New Roman"/>
        <charset val="204"/>
      </rPr>
      <t>East</t>
    </r>
  </si>
  <si>
    <t>от 02.03.2026</t>
  </si>
  <si>
    <t>Артикул</t>
  </si>
  <si>
    <t>Описание</t>
  </si>
  <si>
    <t>Упаковка (л)</t>
  </si>
  <si>
    <t>Кол-во шт. в упаковке</t>
  </si>
  <si>
    <t>РРЦ (евро) за 1 шт.</t>
  </si>
  <si>
    <t>Ваша цена с учетом скидки</t>
  </si>
  <si>
    <t>Курс</t>
  </si>
  <si>
    <t>Базовые пигменты</t>
  </si>
  <si>
    <t>80070137</t>
  </si>
  <si>
    <t>MIX 0701 WHITE</t>
  </si>
  <si>
    <t>3,75</t>
  </si>
  <si>
    <t>MIX 0703 SPECIAL WHITE</t>
  </si>
  <si>
    <t>1</t>
  </si>
  <si>
    <t>80070210</t>
  </si>
  <si>
    <t>MIX 0702 BLACK</t>
  </si>
  <si>
    <t>80071710</t>
  </si>
  <si>
    <t>MIX 0717 GREEN LIGHT</t>
  </si>
  <si>
    <t>80075410</t>
  </si>
  <si>
    <t>MIX 0754 VIOLET</t>
  </si>
  <si>
    <t>MIX 0722 SPECIAL BLACK</t>
  </si>
  <si>
    <t>80075910</t>
  </si>
  <si>
    <t xml:space="preserve">MIX 0759 BLUE DEEP </t>
  </si>
  <si>
    <t xml:space="preserve">MIX 0725 DEEP BLACK </t>
  </si>
  <si>
    <t>80077310</t>
  </si>
  <si>
    <t>MIX 0773 ALIVE RED</t>
  </si>
  <si>
    <t xml:space="preserve">MIX 0777 PINK </t>
  </si>
  <si>
    <t>80075810</t>
  </si>
  <si>
    <t>MIX 0758 RED VIOLET</t>
  </si>
  <si>
    <t>80077510</t>
  </si>
  <si>
    <t>MIX 0775 DARK RED</t>
  </si>
  <si>
    <t>80075610</t>
  </si>
  <si>
    <t xml:space="preserve">MIX 0756 RED BLUE  </t>
  </si>
  <si>
    <t>MIX 0750 BLUE GREEN</t>
  </si>
  <si>
    <t>80076310</t>
  </si>
  <si>
    <t>MIX 0763 YELLOW</t>
  </si>
  <si>
    <t>80075210</t>
  </si>
  <si>
    <t>MIX 0752 GREEN BLUE</t>
  </si>
  <si>
    <t>80072737</t>
  </si>
  <si>
    <t>MIX 0727 BLACK YELLOW</t>
  </si>
  <si>
    <t>80077905</t>
  </si>
  <si>
    <t>MIX 0779 RED OXIDE</t>
  </si>
  <si>
    <t>80078205</t>
  </si>
  <si>
    <t>MIX 0782 DARK ORANGE</t>
  </si>
  <si>
    <t>80077205</t>
  </si>
  <si>
    <t>MIX 0772 RED YELLOW</t>
  </si>
  <si>
    <t>80077605</t>
  </si>
  <si>
    <t>MIX 0776 RED BLUE</t>
  </si>
  <si>
    <t>80077805</t>
  </si>
  <si>
    <t>MIX 0778 RED ORANGE</t>
  </si>
  <si>
    <t>80078005</t>
  </si>
  <si>
    <t>MIX 0780 TRANSPARENT ORANGE BROWN</t>
  </si>
  <si>
    <t>80077005</t>
  </si>
  <si>
    <t>MIX 0770 TRANSPARENT RED BROWN</t>
  </si>
  <si>
    <t>80079005</t>
  </si>
  <si>
    <t>MIX 0790 TRANSPARENT GOLD YELLOW</t>
  </si>
  <si>
    <t>80076005</t>
  </si>
  <si>
    <t>MIX 0760 TRANSPARENT YELLOW OXIDE</t>
  </si>
  <si>
    <t>80076705</t>
  </si>
  <si>
    <t>MIX 0767 YELLOW OCHRE</t>
  </si>
  <si>
    <t>80072010</t>
  </si>
  <si>
    <t>MIX 0720 JET BLACK</t>
  </si>
  <si>
    <t>80079105</t>
  </si>
  <si>
    <t>MIX 0791 GREEN GOLD</t>
  </si>
  <si>
    <t>80076105</t>
  </si>
  <si>
    <t>MIX 0761 YELLOW GREEN</t>
  </si>
  <si>
    <t>80076905</t>
  </si>
  <si>
    <t>MIX 0769 GOLD YELLOW</t>
  </si>
  <si>
    <t>80070705</t>
  </si>
  <si>
    <t>MIX 0707 TRANSPARENT BROWN</t>
  </si>
  <si>
    <t xml:space="preserve">MIX 0715 BLUE GREEN </t>
  </si>
  <si>
    <t>Новинка!</t>
  </si>
  <si>
    <t>MIX 0785 RUBIN</t>
  </si>
  <si>
    <t>MIX 0787 GREEN BLUE</t>
  </si>
  <si>
    <t>Металлик пигменты</t>
  </si>
  <si>
    <t>80073037</t>
  </si>
  <si>
    <t xml:space="preserve">MIX 0730 ALUMINIUM MEDIUM </t>
  </si>
  <si>
    <t>80073337</t>
  </si>
  <si>
    <t>MIX 0733 ALUMINIUM IRREGULAR FINE</t>
  </si>
  <si>
    <t>80073737</t>
  </si>
  <si>
    <t xml:space="preserve">MIX 0737 ALUMINIUM IRREGULAR BIG </t>
  </si>
  <si>
    <t>MIX 0735 ALUMINIUM BIG</t>
  </si>
  <si>
    <t>80073210</t>
  </si>
  <si>
    <t>MIX 0732 ALUMINIUM EXTRA BIG</t>
  </si>
  <si>
    <t>MIX 0739 ALUMINIUM MEDIUM FINE</t>
  </si>
  <si>
    <t>80073810</t>
  </si>
  <si>
    <t xml:space="preserve">MIX 0738 ALUMINIUM IRREGULAR EXTRA BIG </t>
  </si>
  <si>
    <t>80073110</t>
  </si>
  <si>
    <t>MIX 0731 ALUMINIUM FINE</t>
  </si>
  <si>
    <t>MIX 0740 CHROME</t>
  </si>
  <si>
    <t>MIX 0741 CHROME MIRROR EFFECT</t>
  </si>
  <si>
    <t xml:space="preserve">MIX 0742 ALUMINIUM ORANGE </t>
  </si>
  <si>
    <t>MIX 0743 ALUMINIUM GOLD</t>
  </si>
  <si>
    <t>MIX 0830   BLU ALUMINIUM</t>
  </si>
  <si>
    <t>0,5</t>
  </si>
  <si>
    <t>MIX 0988   LAVA RED</t>
  </si>
  <si>
    <t>Перламутровые пигменты</t>
  </si>
  <si>
    <t>80085705</t>
  </si>
  <si>
    <t>MIX 0857 PEARL VIOLET</t>
  </si>
  <si>
    <t>80087105</t>
  </si>
  <si>
    <t>MIX 0871 PEARL FINE RED</t>
  </si>
  <si>
    <t>MIX 0872 PEARL RED GREEN</t>
  </si>
  <si>
    <t>80081505</t>
  </si>
  <si>
    <t>MIX 0815 PEARL GREEN BLUE</t>
  </si>
  <si>
    <t>80085505</t>
  </si>
  <si>
    <t>MIX 0855 PEARL EXTRA FINE BLUE</t>
  </si>
  <si>
    <t>80081105</t>
  </si>
  <si>
    <t>MIX 0811 PEARL EXTRA FINE GREEN</t>
  </si>
  <si>
    <t>80080005</t>
  </si>
  <si>
    <t>MIX 0800 PEARL EXTRA FINE</t>
  </si>
  <si>
    <t>80087005</t>
  </si>
  <si>
    <t>MIX 0870 PEARL EXTRA FINE RED</t>
  </si>
  <si>
    <t>80089905</t>
  </si>
  <si>
    <t>MIX 0899 PERAL BRONZE</t>
  </si>
  <si>
    <t>MIX 0860 PEARL YELLOW</t>
  </si>
  <si>
    <t>MIX 0850 PEARL BLUE</t>
  </si>
  <si>
    <t>80081010</t>
  </si>
  <si>
    <t>MIX 0810 PEARL GREEN</t>
  </si>
  <si>
    <t>MIX 0801 PEARL WHITE BIG</t>
  </si>
  <si>
    <t>MIX 0875 PEARL RED</t>
  </si>
  <si>
    <t>80080310</t>
  </si>
  <si>
    <t>MIX 0803 PEARL WHITE MEDIUM</t>
  </si>
  <si>
    <t>Ксиралики</t>
  </si>
  <si>
    <t>80091005</t>
  </si>
  <si>
    <t>MIX 0910 GREEN XIRALLIC</t>
  </si>
  <si>
    <t>80095005</t>
  </si>
  <si>
    <t>MIX 0950 BLUE XIRALLIC</t>
  </si>
  <si>
    <t>80096005</t>
  </si>
  <si>
    <t>MIX 0960 YELLOW XIRALLIC</t>
  </si>
  <si>
    <t>MIX 0970 WHITE XIRALLIC</t>
  </si>
  <si>
    <t>MIX 0980 RED XIRALLIC</t>
  </si>
  <si>
    <t>Тонеры</t>
  </si>
  <si>
    <t>80078325</t>
  </si>
  <si>
    <t>MIX 0783 LIVE ORANGE</t>
  </si>
  <si>
    <t>0,25</t>
  </si>
  <si>
    <t>80075325</t>
  </si>
  <si>
    <t xml:space="preserve">MIX 0753 BLUE </t>
  </si>
  <si>
    <t>80075125</t>
  </si>
  <si>
    <t>MIX 0751 GREEN BLUE</t>
  </si>
  <si>
    <t>80078125</t>
  </si>
  <si>
    <t>MIX 0781 ORANGE RED</t>
  </si>
  <si>
    <t>80079525</t>
  </si>
  <si>
    <t>MIX 0795 VIOLET RED</t>
  </si>
  <si>
    <t>80072925</t>
  </si>
  <si>
    <t>MIX 0729 BLACK</t>
  </si>
  <si>
    <t>80076625</t>
  </si>
  <si>
    <t>MIX 0766 YELLOW</t>
  </si>
  <si>
    <t>80075525</t>
  </si>
  <si>
    <t>MIX 0755 GREEN</t>
  </si>
  <si>
    <t>Специальные продукты</t>
  </si>
  <si>
    <t>MIX 0001 FLOP CONTROLLER (Спец.биндер для трехслойных покрытий)</t>
  </si>
  <si>
    <t>MIX 0002 FLOP ADJECTIVE (Спец.биндер для черных пигментов,для MIX 0720 1:1)</t>
  </si>
  <si>
    <t>MIX 0003 FLOP CORECTOR (Корректор флопа эффектных оттенков)</t>
  </si>
  <si>
    <t>MIX 0955 VIOLA FANTASY</t>
  </si>
  <si>
    <t>MIX 0985 VERDE ROSSO</t>
  </si>
  <si>
    <t>MIX 0905 CHAMELEON EXTRA</t>
  </si>
  <si>
    <t>MIX  0930 WHITE FLAKE</t>
  </si>
  <si>
    <t>MIX  0933 WHITE FINE FLAKE</t>
  </si>
  <si>
    <r>
      <rPr>
        <b/>
        <sz val="12"/>
        <rFont val="Times New Roman"/>
        <charset val="204"/>
      </rPr>
      <t xml:space="preserve">ООО "АВТО-КАР" </t>
    </r>
    <r>
      <rPr>
        <sz val="12"/>
        <rFont val="Times New Roman"/>
        <charset val="204"/>
      </rPr>
      <t xml:space="preserve">
140408, Московская обл, г. Коломна, пр-д Станкостроителей, дом № 17
Тел./Факс: (496) 613 64 54
E-mail: zakaz@colorstu.ru
Сайт: www.Procoloreast.ru
</t>
    </r>
  </si>
  <si>
    <r>
      <rPr>
        <b/>
        <i/>
        <u/>
        <sz val="20"/>
        <rFont val="Times New Roman"/>
        <charset val="204"/>
      </rPr>
      <t xml:space="preserve">Стартовый комплект  </t>
    </r>
    <r>
      <rPr>
        <b/>
        <i/>
        <u/>
        <sz val="20"/>
        <color rgb="FF00B050"/>
        <rFont val="Times New Roman"/>
        <charset val="204"/>
      </rPr>
      <t>Pro</t>
    </r>
    <r>
      <rPr>
        <b/>
        <i/>
        <u/>
        <sz val="20"/>
        <color rgb="FFFF0000"/>
        <rFont val="Times New Roman"/>
        <charset val="204"/>
      </rPr>
      <t>Color</t>
    </r>
    <r>
      <rPr>
        <b/>
        <i/>
        <u/>
        <sz val="20"/>
        <color rgb="FF7030A0"/>
        <rFont val="Times New Roman"/>
        <charset val="204"/>
      </rPr>
      <t>East</t>
    </r>
  </si>
  <si>
    <t>Кол-во шт. в заказе</t>
  </si>
  <si>
    <t>РРЦ (евро) шт.</t>
  </si>
  <si>
    <t>Сумма заказа</t>
  </si>
  <si>
    <t>MIX 0830  BLU ALUMINIUM</t>
  </si>
  <si>
    <t>MIX 0988  LAVA RED</t>
  </si>
  <si>
    <t>Универсальный разбавитель 15 25 стандартный</t>
  </si>
  <si>
    <r>
      <rPr>
        <b/>
        <i/>
        <u/>
        <sz val="20"/>
        <rFont val="Times New Roman"/>
        <charset val="204"/>
      </rPr>
      <t xml:space="preserve">Прайс-лист на продукцию   </t>
    </r>
    <r>
      <rPr>
        <b/>
        <i/>
        <u/>
        <sz val="20"/>
        <color rgb="FF00B050"/>
        <rFont val="Times New Roman"/>
        <charset val="204"/>
      </rPr>
      <t>Pro</t>
    </r>
    <r>
      <rPr>
        <b/>
        <i/>
        <u/>
        <sz val="20"/>
        <color rgb="FFFF0000"/>
        <rFont val="Times New Roman"/>
        <charset val="204"/>
      </rPr>
      <t>Color</t>
    </r>
    <r>
      <rPr>
        <b/>
        <i/>
        <u/>
        <sz val="20"/>
        <color rgb="FF7030A0"/>
        <rFont val="Times New Roman"/>
        <charset val="204"/>
      </rPr>
      <t>East</t>
    </r>
  </si>
  <si>
    <t>Упаковка</t>
  </si>
  <si>
    <t>Количество</t>
  </si>
  <si>
    <t>РРЦ (евро)</t>
  </si>
  <si>
    <t>Оборудование</t>
  </si>
  <si>
    <t>скидка на оборудование не распространяется</t>
  </si>
  <si>
    <t>000721591</t>
  </si>
  <si>
    <t>спектрофотометр X-RITE MA-5</t>
  </si>
  <si>
    <t>шт</t>
  </si>
  <si>
    <t>000890631</t>
  </si>
  <si>
    <t>крышки, 1 л  TECMEC  (про-во Италия)</t>
  </si>
  <si>
    <t>000890643</t>
  </si>
  <si>
    <t>крышки, 3,75 л  TECMEC  (про-во Италия)</t>
  </si>
  <si>
    <t>000892211</t>
  </si>
  <si>
    <t>весы Sartorius</t>
  </si>
  <si>
    <t>0006T9041</t>
  </si>
  <si>
    <t>микс-установка TECMEC  (про-во Италия)</t>
  </si>
  <si>
    <t>Итого :</t>
  </si>
  <si>
    <t>Цены на оборудование представлены с учетом покупки Стартового комплекта.</t>
  </si>
</sst>
</file>

<file path=xl/styles.xml><?xml version="1.0" encoding="utf-8"?>
<styleSheet xmlns="http://schemas.openxmlformats.org/spreadsheetml/2006/main">
  <numFmts count="8">
    <numFmt numFmtId="165" formatCode="_-* #\ ##0.00\ &quot;₽&quot;_-;\-* #\ ##0.00\ &quot;₽&quot;_-;_-* &quot;-&quot;??\ &quot;₽&quot;_-;_-@_-"/>
    <numFmt numFmtId="168" formatCode="_(\$* #\ ##0.00_);_(\$* \(#\ ##0.00\);_(\$* \-??_);_(@_)"/>
    <numFmt numFmtId="169" formatCode="_-* #\ ##0.00\ &quot;€&quot;_-;\-* #\ ##0.00\ &quot;€&quot;_-;_-* &quot;-&quot;??\ &quot;€&quot;_-;_-@_-"/>
    <numFmt numFmtId="170" formatCode="_-* #\ ##0.00&quot;р.&quot;_-;\-* #\ ##0.00&quot;р.&quot;_-;_-* \-??&quot;р.&quot;_-;_-@_-"/>
    <numFmt numFmtId="171" formatCode="_-* #\ ##0.00\ [$€-1]_-;\-* #\ ##0.00\ [$€-1]_-;_-* \-??\ [$€-1]_-;_-@_-"/>
    <numFmt numFmtId="172" formatCode="_-* #\ ##0\ &quot;р.&quot;_-;\-* #\ ##0\ &quot;р.&quot;_-;_-* \-??&quot;р.&quot;_-;_-@_-"/>
    <numFmt numFmtId="173" formatCode="0.00_ "/>
    <numFmt numFmtId="174" formatCode="#\ ##0.00_ ;\-#\ ##0.00\ "/>
  </numFmts>
  <fonts count="32">
    <font>
      <sz val="10"/>
      <name val="Arial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i/>
      <u/>
      <sz val="20"/>
      <name val="Times New Roman"/>
      <charset val="204"/>
    </font>
    <font>
      <b/>
      <sz val="11"/>
      <name val="Times New Roman"/>
      <charset val="204"/>
    </font>
    <font>
      <b/>
      <sz val="12"/>
      <name val="Times New Roman"/>
      <charset val="204"/>
    </font>
    <font>
      <sz val="12"/>
      <color rgb="FFFF0000"/>
      <name val="Times New Roman"/>
      <charset val="204"/>
    </font>
    <font>
      <b/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color theme="3"/>
      <name val="Times New Roman"/>
      <charset val="204"/>
    </font>
    <font>
      <b/>
      <sz val="10"/>
      <name val="Arial"/>
      <charset val="204"/>
    </font>
    <font>
      <sz val="11"/>
      <color theme="1"/>
      <name val="Times New Roman"/>
      <charset val="204"/>
    </font>
    <font>
      <b/>
      <sz val="11"/>
      <color rgb="FFFF0000"/>
      <name val="Times New Roman"/>
      <charset val="204"/>
    </font>
    <font>
      <sz val="10"/>
      <color rgb="FFFF0000"/>
      <name val="Times New Roman"/>
      <charset val="204"/>
    </font>
    <font>
      <sz val="11"/>
      <color rgb="FF000000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134"/>
    </font>
    <font>
      <b/>
      <i/>
      <u/>
      <sz val="12"/>
      <name val="Times New Roman"/>
      <charset val="204"/>
    </font>
    <font>
      <b/>
      <sz val="16"/>
      <name val="Times New Roman"/>
      <charset val="204"/>
    </font>
    <font>
      <sz val="20"/>
      <name val="Times New Roman"/>
      <charset val="204"/>
    </font>
    <font>
      <sz val="10"/>
      <color rgb="FFFF0000"/>
      <name val="Arial"/>
      <charset val="204"/>
    </font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6"/>
      <color rgb="FF00B050"/>
      <name val="Times New Roman"/>
      <charset val="204"/>
    </font>
    <font>
      <b/>
      <sz val="16"/>
      <color rgb="FFFF0000"/>
      <name val="Times New Roman"/>
      <charset val="204"/>
    </font>
    <font>
      <b/>
      <sz val="16"/>
      <color rgb="FF7030A0"/>
      <name val="Times New Roman"/>
      <charset val="204"/>
    </font>
    <font>
      <b/>
      <i/>
      <u/>
      <sz val="20"/>
      <color rgb="FF00B050"/>
      <name val="Times New Roman"/>
      <charset val="204"/>
    </font>
    <font>
      <b/>
      <i/>
      <u/>
      <sz val="20"/>
      <color rgb="FFFF0000"/>
      <name val="Times New Roman"/>
      <charset val="204"/>
    </font>
    <font>
      <b/>
      <i/>
      <u/>
      <sz val="20"/>
      <color rgb="FF7030A0"/>
      <name val="Times New Roman"/>
      <charset val="204"/>
    </font>
    <font>
      <sz val="10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6" tint="0.7999511703848384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165" fontId="31" fillId="0" borderId="0" applyFont="0" applyFill="0" applyBorder="0" applyAlignment="0" applyProtection="0"/>
    <xf numFmtId="168" fontId="31" fillId="0" borderId="0" applyFill="0" applyBorder="0" applyAlignment="0" applyProtection="0"/>
    <xf numFmtId="0" fontId="31" fillId="0" borderId="0"/>
    <xf numFmtId="0" fontId="24" fillId="0" borderId="0"/>
    <xf numFmtId="0" fontId="31" fillId="0" borderId="0"/>
    <xf numFmtId="0" fontId="31" fillId="0" borderId="0"/>
    <xf numFmtId="169" fontId="2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6" fillId="2" borderId="3" xfId="5" applyNumberFormat="1" applyFont="1" applyFill="1" applyBorder="1" applyAlignment="1">
      <alignment horizontal="center" vertical="center"/>
    </xf>
    <xf numFmtId="49" fontId="6" fillId="2" borderId="4" xfId="5" applyNumberFormat="1" applyFont="1" applyFill="1" applyBorder="1" applyAlignment="1">
      <alignment horizontal="center" vertical="center"/>
    </xf>
    <xf numFmtId="0" fontId="6" fillId="2" borderId="4" xfId="5" applyFont="1" applyFill="1" applyBorder="1" applyAlignment="1">
      <alignment horizontal="center" vertical="center"/>
    </xf>
    <xf numFmtId="2" fontId="6" fillId="2" borderId="4" xfId="6" applyNumberFormat="1" applyFont="1" applyFill="1" applyBorder="1" applyAlignment="1">
      <alignment horizontal="center" vertical="center" wrapText="1"/>
    </xf>
    <xf numFmtId="0" fontId="6" fillId="2" borderId="4" xfId="8" applyNumberFormat="1" applyFont="1" applyFill="1" applyBorder="1" applyAlignment="1" applyProtection="1">
      <alignment horizontal="center" vertical="center" wrapText="1"/>
    </xf>
    <xf numFmtId="0" fontId="6" fillId="2" borderId="5" xfId="8" applyNumberFormat="1" applyFont="1" applyFill="1" applyBorder="1" applyAlignment="1" applyProtection="1">
      <alignment horizontal="center" vertical="center" wrapText="1"/>
    </xf>
    <xf numFmtId="49" fontId="4" fillId="3" borderId="6" xfId="5" applyNumberFormat="1" applyFont="1" applyFill="1" applyBorder="1"/>
    <xf numFmtId="49" fontId="4" fillId="3" borderId="7" xfId="5" applyNumberFormat="1" applyFont="1" applyFill="1" applyBorder="1"/>
    <xf numFmtId="0" fontId="4" fillId="3" borderId="7" xfId="5" applyFont="1" applyFill="1" applyBorder="1" applyAlignment="1">
      <alignment horizontal="center" vertical="center"/>
    </xf>
    <xf numFmtId="2" fontId="3" fillId="3" borderId="7" xfId="8" applyNumberFormat="1" applyFont="1" applyFill="1" applyBorder="1" applyAlignment="1" applyProtection="1"/>
    <xf numFmtId="10" fontId="4" fillId="3" borderId="8" xfId="8" applyNumberFormat="1" applyFont="1" applyFill="1" applyBorder="1" applyAlignment="1" applyProtection="1">
      <alignment horizontal="center" vertical="center"/>
    </xf>
    <xf numFmtId="170" fontId="4" fillId="0" borderId="9" xfId="0" applyNumberFormat="1" applyFont="1" applyBorder="1" applyAlignment="1">
      <alignment horizontal="center" vertical="center"/>
    </xf>
    <xf numFmtId="9" fontId="8" fillId="0" borderId="0" xfId="0" applyNumberFormat="1" applyFont="1"/>
    <xf numFmtId="0" fontId="2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1" applyNumberFormat="1" applyFont="1" applyBorder="1" applyAlignment="1">
      <alignment horizontal="center"/>
    </xf>
    <xf numFmtId="169" fontId="2" fillId="0" borderId="14" xfId="1" applyNumberFormat="1" applyFont="1" applyBorder="1" applyAlignment="1">
      <alignment horizontal="center"/>
    </xf>
    <xf numFmtId="171" fontId="2" fillId="0" borderId="15" xfId="0" applyNumberFormat="1" applyFont="1" applyBorder="1"/>
    <xf numFmtId="172" fontId="2" fillId="0" borderId="14" xfId="0" applyNumberFormat="1" applyFont="1" applyBorder="1"/>
    <xf numFmtId="169" fontId="10" fillId="0" borderId="0" xfId="0" applyNumberFormat="1" applyFont="1"/>
    <xf numFmtId="169" fontId="2" fillId="0" borderId="16" xfId="1" applyNumberFormat="1" applyFont="1" applyBorder="1" applyAlignment="1">
      <alignment horizontal="center"/>
    </xf>
    <xf numFmtId="171" fontId="2" fillId="0" borderId="8" xfId="0" applyNumberFormat="1" applyFont="1" applyBorder="1"/>
    <xf numFmtId="0" fontId="7" fillId="5" borderId="17" xfId="0" applyFont="1" applyFill="1" applyBorder="1" applyAlignment="1">
      <alignment horizontal="center"/>
    </xf>
    <xf numFmtId="171" fontId="7" fillId="5" borderId="17" xfId="0" applyNumberFormat="1" applyFont="1" applyFill="1" applyBorder="1" applyAlignment="1">
      <alignment horizontal="center"/>
    </xf>
    <xf numFmtId="170" fontId="3" fillId="5" borderId="14" xfId="0" applyNumberFormat="1" applyFont="1" applyFill="1" applyBorder="1"/>
    <xf numFmtId="9" fontId="1" fillId="0" borderId="0" xfId="0" applyNumberFormat="1" applyFont="1"/>
    <xf numFmtId="0" fontId="1" fillId="0" borderId="0" xfId="0" applyFont="1" applyAlignment="1">
      <alignment horizontal="center"/>
    </xf>
    <xf numFmtId="0" fontId="10" fillId="0" borderId="0" xfId="0" applyFont="1"/>
    <xf numFmtId="9" fontId="10" fillId="0" borderId="0" xfId="0" applyNumberFormat="1" applyFont="1"/>
    <xf numFmtId="9" fontId="11" fillId="0" borderId="0" xfId="0" applyNumberFormat="1" applyFont="1"/>
    <xf numFmtId="0" fontId="12" fillId="0" borderId="0" xfId="0" applyFont="1"/>
    <xf numFmtId="0" fontId="6" fillId="2" borderId="4" xfId="5" applyFont="1" applyFill="1" applyBorder="1" applyAlignment="1">
      <alignment horizontal="center" vertical="center" wrapText="1"/>
    </xf>
    <xf numFmtId="0" fontId="6" fillId="2" borderId="7" xfId="8" applyNumberFormat="1" applyFont="1" applyFill="1" applyBorder="1" applyAlignment="1" applyProtection="1">
      <alignment horizontal="center" vertical="center" wrapText="1"/>
    </xf>
    <xf numFmtId="0" fontId="6" fillId="2" borderId="18" xfId="8" applyNumberFormat="1" applyFont="1" applyFill="1" applyBorder="1" applyAlignment="1" applyProtection="1">
      <alignment horizontal="center" vertical="center" wrapText="1"/>
    </xf>
    <xf numFmtId="49" fontId="4" fillId="0" borderId="6" xfId="5" applyNumberFormat="1" applyFont="1" applyBorder="1"/>
    <xf numFmtId="49" fontId="4" fillId="0" borderId="7" xfId="5" applyNumberFormat="1" applyFont="1" applyBorder="1"/>
    <xf numFmtId="0" fontId="4" fillId="0" borderId="7" xfId="5" applyFont="1" applyBorder="1" applyAlignment="1">
      <alignment horizontal="center" vertical="center"/>
    </xf>
    <xf numFmtId="2" fontId="3" fillId="0" borderId="8" xfId="8" applyNumberFormat="1" applyFont="1" applyFill="1" applyBorder="1" applyAlignment="1" applyProtection="1"/>
    <xf numFmtId="10" fontId="4" fillId="5" borderId="9" xfId="8" applyNumberFormat="1" applyFont="1" applyFill="1" applyBorder="1" applyAlignment="1" applyProtection="1">
      <alignment horizontal="center" vertical="center"/>
    </xf>
    <xf numFmtId="170" fontId="4" fillId="5" borderId="9" xfId="0" applyNumberFormat="1" applyFont="1" applyFill="1" applyBorder="1" applyAlignment="1">
      <alignment horizontal="center" vertical="center"/>
    </xf>
    <xf numFmtId="170" fontId="0" fillId="5" borderId="9" xfId="0" applyNumberFormat="1" applyFill="1" applyBorder="1"/>
    <xf numFmtId="0" fontId="13" fillId="0" borderId="20" xfId="0" applyFont="1" applyBorder="1" applyAlignment="1">
      <alignment horizontal="left"/>
    </xf>
    <xf numFmtId="0" fontId="2" fillId="0" borderId="20" xfId="0" applyFont="1" applyBorder="1"/>
    <xf numFmtId="49" fontId="2" fillId="0" borderId="20" xfId="0" applyNumberFormat="1" applyFont="1" applyBorder="1" applyAlignment="1">
      <alignment horizontal="center"/>
    </xf>
    <xf numFmtId="0" fontId="2" fillId="0" borderId="4" xfId="8" applyNumberFormat="1" applyFont="1" applyFill="1" applyBorder="1" applyAlignment="1" applyProtection="1">
      <alignment horizontal="center" vertical="top"/>
      <protection locked="0"/>
    </xf>
    <xf numFmtId="2" fontId="2" fillId="0" borderId="20" xfId="0" applyNumberFormat="1" applyFont="1" applyBorder="1" applyAlignment="1">
      <alignment horizontal="center"/>
    </xf>
    <xf numFmtId="171" fontId="6" fillId="0" borderId="4" xfId="8" applyNumberFormat="1" applyFont="1" applyFill="1" applyBorder="1" applyAlignment="1" applyProtection="1">
      <alignment horizontal="center" vertical="center"/>
    </xf>
    <xf numFmtId="172" fontId="2" fillId="0" borderId="21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13" fillId="3" borderId="14" xfId="0" applyFont="1" applyFill="1" applyBorder="1" applyAlignment="1">
      <alignment horizontal="left"/>
    </xf>
    <xf numFmtId="0" fontId="2" fillId="3" borderId="14" xfId="0" applyFont="1" applyFill="1" applyBorder="1"/>
    <xf numFmtId="49" fontId="2" fillId="3" borderId="14" xfId="0" applyNumberFormat="1" applyFont="1" applyFill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49" fontId="2" fillId="3" borderId="14" xfId="0" applyNumberFormat="1" applyFont="1" applyFill="1" applyBorder="1" applyAlignment="1">
      <alignment horizontal="center" vertical="center"/>
    </xf>
    <xf numFmtId="0" fontId="2" fillId="3" borderId="4" xfId="8" applyNumberFormat="1" applyFont="1" applyFill="1" applyBorder="1" applyAlignment="1" applyProtection="1">
      <alignment horizontal="center" vertical="top"/>
      <protection locked="0"/>
    </xf>
    <xf numFmtId="2" fontId="2" fillId="3" borderId="14" xfId="0" applyNumberFormat="1" applyFont="1" applyFill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2" fillId="3" borderId="14" xfId="0" applyFont="1" applyFill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vertical="center"/>
    </xf>
    <xf numFmtId="0" fontId="13" fillId="0" borderId="16" xfId="0" applyFont="1" applyBorder="1" applyAlignment="1">
      <alignment horizontal="left"/>
    </xf>
    <xf numFmtId="0" fontId="2" fillId="0" borderId="16" xfId="0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7" xfId="8" applyNumberFormat="1" applyFont="1" applyFill="1" applyBorder="1" applyAlignment="1" applyProtection="1">
      <alignment horizontal="center" vertical="top"/>
      <protection locked="0"/>
    </xf>
    <xf numFmtId="2" fontId="2" fillId="0" borderId="16" xfId="0" applyNumberFormat="1" applyFont="1" applyBorder="1" applyAlignment="1">
      <alignment horizontal="center"/>
    </xf>
    <xf numFmtId="171" fontId="6" fillId="0" borderId="7" xfId="8" applyNumberFormat="1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>
      <alignment horizontal="left"/>
    </xf>
    <xf numFmtId="0" fontId="10" fillId="3" borderId="14" xfId="0" applyFont="1" applyFill="1" applyBorder="1"/>
    <xf numFmtId="49" fontId="10" fillId="3" borderId="14" xfId="0" applyNumberFormat="1" applyFont="1" applyFill="1" applyBorder="1" applyAlignment="1">
      <alignment horizontal="center"/>
    </xf>
    <xf numFmtId="0" fontId="10" fillId="3" borderId="14" xfId="8" applyNumberFormat="1" applyFont="1" applyFill="1" applyBorder="1" applyAlignment="1" applyProtection="1">
      <alignment horizontal="center" vertical="top"/>
      <protection locked="0"/>
    </xf>
    <xf numFmtId="2" fontId="10" fillId="3" borderId="14" xfId="0" applyNumberFormat="1" applyFont="1" applyFill="1" applyBorder="1" applyAlignment="1">
      <alignment horizontal="center"/>
    </xf>
    <xf numFmtId="171" fontId="14" fillId="3" borderId="14" xfId="8" applyNumberFormat="1" applyFont="1" applyFill="1" applyBorder="1" applyAlignment="1" applyProtection="1">
      <alignment horizontal="center" vertical="center"/>
    </xf>
    <xf numFmtId="172" fontId="10" fillId="0" borderId="21" xfId="0" applyNumberFormat="1" applyFont="1" applyBorder="1" applyAlignment="1">
      <alignment horizontal="center" vertical="center"/>
    </xf>
    <xf numFmtId="173" fontId="15" fillId="0" borderId="0" xfId="0" applyNumberFormat="1" applyFont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49" fontId="10" fillId="3" borderId="16" xfId="0" applyNumberFormat="1" applyFont="1" applyFill="1" applyBorder="1" applyAlignment="1">
      <alignment horizontal="center"/>
    </xf>
    <xf numFmtId="0" fontId="10" fillId="3" borderId="16" xfId="8" applyNumberFormat="1" applyFont="1" applyFill="1" applyBorder="1" applyAlignment="1" applyProtection="1">
      <alignment horizontal="center" vertical="top"/>
      <protection locked="0"/>
    </xf>
    <xf numFmtId="2" fontId="10" fillId="3" borderId="16" xfId="0" applyNumberFormat="1" applyFont="1" applyFill="1" applyBorder="1" applyAlignment="1">
      <alignment horizontal="center"/>
    </xf>
    <xf numFmtId="171" fontId="14" fillId="3" borderId="16" xfId="8" applyNumberFormat="1" applyFont="1" applyFill="1" applyBorder="1" applyAlignment="1" applyProtection="1">
      <alignment horizontal="center" vertical="center"/>
    </xf>
    <xf numFmtId="172" fontId="10" fillId="0" borderId="5" xfId="0" applyNumberFormat="1" applyFont="1" applyBorder="1" applyAlignment="1">
      <alignment horizontal="center" vertical="center"/>
    </xf>
    <xf numFmtId="0" fontId="13" fillId="3" borderId="20" xfId="0" applyFont="1" applyFill="1" applyBorder="1" applyAlignment="1">
      <alignment horizontal="left"/>
    </xf>
    <xf numFmtId="0" fontId="2" fillId="3" borderId="20" xfId="0" applyFont="1" applyFill="1" applyBorder="1"/>
    <xf numFmtId="49" fontId="2" fillId="3" borderId="20" xfId="0" applyNumberFormat="1" applyFont="1" applyFill="1" applyBorder="1" applyAlignment="1">
      <alignment horizontal="center"/>
    </xf>
    <xf numFmtId="0" fontId="2" fillId="0" borderId="22" xfId="8" applyNumberFormat="1" applyFont="1" applyFill="1" applyBorder="1" applyAlignment="1" applyProtection="1">
      <alignment horizontal="center" vertical="top"/>
      <protection locked="0"/>
    </xf>
    <xf numFmtId="171" fontId="6" fillId="0" borderId="22" xfId="8" applyNumberFormat="1" applyFont="1" applyFill="1" applyBorder="1" applyAlignment="1" applyProtection="1">
      <alignment horizontal="center" vertical="center"/>
    </xf>
    <xf numFmtId="172" fontId="2" fillId="0" borderId="23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left"/>
    </xf>
    <xf numFmtId="0" fontId="2" fillId="3" borderId="16" xfId="0" applyFont="1" applyFill="1" applyBorder="1"/>
    <xf numFmtId="49" fontId="2" fillId="3" borderId="16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0" fontId="2" fillId="0" borderId="14" xfId="0" applyFont="1" applyBorder="1"/>
    <xf numFmtId="49" fontId="2" fillId="0" borderId="14" xfId="0" applyNumberFormat="1" applyFont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172" fontId="2" fillId="0" borderId="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/>
    </xf>
    <xf numFmtId="49" fontId="16" fillId="3" borderId="20" xfId="0" applyNumberFormat="1" applyFont="1" applyFill="1" applyBorder="1" applyAlignment="1">
      <alignment horizontal="left" vertical="center"/>
    </xf>
    <xf numFmtId="0" fontId="2" fillId="3" borderId="20" xfId="0" applyFont="1" applyFill="1" applyBorder="1" applyAlignment="1">
      <alignment vertical="center"/>
    </xf>
    <xf numFmtId="49" fontId="2" fillId="3" borderId="20" xfId="0" applyNumberFormat="1" applyFont="1" applyFill="1" applyBorder="1" applyAlignment="1">
      <alignment horizontal="center" vertical="center"/>
    </xf>
    <xf numFmtId="49" fontId="16" fillId="3" borderId="14" xfId="0" applyNumberFormat="1" applyFont="1" applyFill="1" applyBorder="1" applyAlignment="1">
      <alignment horizontal="left" vertical="center"/>
    </xf>
    <xf numFmtId="49" fontId="16" fillId="3" borderId="16" xfId="0" applyNumberFormat="1" applyFont="1" applyFill="1" applyBorder="1" applyAlignment="1">
      <alignment horizontal="left" vertical="center"/>
    </xf>
    <xf numFmtId="0" fontId="2" fillId="3" borderId="16" xfId="0" applyFont="1" applyFill="1" applyBorder="1" applyAlignment="1">
      <alignment vertical="center"/>
    </xf>
    <xf numFmtId="0" fontId="13" fillId="3" borderId="0" xfId="0" applyFont="1" applyFill="1" applyAlignment="1">
      <alignment horizontal="left"/>
    </xf>
    <xf numFmtId="0" fontId="2" fillId="3" borderId="22" xfId="8" applyNumberFormat="1" applyFont="1" applyFill="1" applyBorder="1" applyAlignment="1" applyProtection="1">
      <alignment horizontal="center" vertical="top"/>
      <protection locked="0"/>
    </xf>
    <xf numFmtId="0" fontId="2" fillId="3" borderId="7" xfId="8" applyNumberFormat="1" applyFont="1" applyFill="1" applyBorder="1" applyAlignment="1" applyProtection="1">
      <alignment horizontal="center" vertical="top"/>
      <protection locked="0"/>
    </xf>
    <xf numFmtId="171" fontId="14" fillId="0" borderId="7" xfId="8" applyNumberFormat="1" applyFont="1" applyFill="1" applyBorder="1" applyAlignment="1" applyProtection="1">
      <alignment horizontal="center" vertical="center"/>
    </xf>
    <xf numFmtId="2" fontId="10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71" fontId="14" fillId="0" borderId="27" xfId="8" applyNumberFormat="1" applyFont="1" applyFill="1" applyBorder="1" applyAlignment="1" applyProtection="1">
      <alignment horizontal="center" vertical="center"/>
    </xf>
    <xf numFmtId="0" fontId="13" fillId="0" borderId="20" xfId="8" applyFont="1" applyBorder="1" applyAlignment="1">
      <alignment horizontal="left"/>
    </xf>
    <xf numFmtId="0" fontId="17" fillId="0" borderId="20" xfId="8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174" fontId="18" fillId="0" borderId="20" xfId="7" applyNumberFormat="1" applyFont="1" applyBorder="1" applyAlignment="1">
      <alignment horizontal="center"/>
    </xf>
    <xf numFmtId="171" fontId="6" fillId="0" borderId="20" xfId="8" applyNumberFormat="1" applyFont="1" applyFill="1" applyBorder="1" applyAlignment="1" applyProtection="1">
      <alignment horizontal="center" vertical="center"/>
    </xf>
    <xf numFmtId="173" fontId="0" fillId="0" borderId="0" xfId="0" applyNumberFormat="1"/>
    <xf numFmtId="0" fontId="19" fillId="0" borderId="0" xfId="3" applyFont="1" applyAlignment="1">
      <alignment horizontal="center" wrapText="1"/>
    </xf>
    <xf numFmtId="0" fontId="20" fillId="0" borderId="0" xfId="3" applyFont="1" applyAlignment="1">
      <alignment horizontal="center" wrapText="1"/>
    </xf>
    <xf numFmtId="10" fontId="4" fillId="5" borderId="33" xfId="8" applyNumberFormat="1" applyFont="1" applyFill="1" applyBorder="1" applyAlignment="1" applyProtection="1">
      <alignment horizontal="center" vertical="center"/>
    </xf>
    <xf numFmtId="170" fontId="4" fillId="5" borderId="33" xfId="0" applyNumberFormat="1" applyFont="1" applyFill="1" applyBorder="1" applyAlignment="1">
      <alignment horizontal="center" vertical="center"/>
    </xf>
    <xf numFmtId="173" fontId="3" fillId="0" borderId="0" xfId="0" applyNumberFormat="1" applyFont="1"/>
    <xf numFmtId="171" fontId="14" fillId="0" borderId="4" xfId="8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16" xfId="8" applyNumberFormat="1" applyFont="1" applyFill="1" applyBorder="1" applyAlignment="1" applyProtection="1">
      <alignment horizontal="center" vertical="top"/>
      <protection locked="0"/>
    </xf>
    <xf numFmtId="171" fontId="14" fillId="0" borderId="14" xfId="8" applyNumberFormat="1" applyFont="1" applyFill="1" applyBorder="1" applyAlignment="1" applyProtection="1">
      <alignment horizontal="center" vertical="center"/>
    </xf>
    <xf numFmtId="0" fontId="22" fillId="3" borderId="1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4" xfId="0" quotePrefix="1" applyFont="1" applyBorder="1" applyAlignment="1">
      <alignment horizontal="center"/>
    </xf>
    <xf numFmtId="0" fontId="19" fillId="0" borderId="0" xfId="3" applyFont="1" applyAlignment="1">
      <alignment horizontal="center" wrapText="1"/>
    </xf>
    <xf numFmtId="0" fontId="21" fillId="0" borderId="19" xfId="3" applyFont="1" applyBorder="1" applyAlignment="1">
      <alignment horizontal="center" vertical="center" wrapText="1"/>
    </xf>
    <xf numFmtId="0" fontId="7" fillId="4" borderId="34" xfId="5" applyFont="1" applyFill="1" applyBorder="1" applyAlignment="1">
      <alignment horizontal="center"/>
    </xf>
    <xf numFmtId="0" fontId="7" fillId="4" borderId="35" xfId="5" applyFont="1" applyFill="1" applyBorder="1" applyAlignment="1">
      <alignment horizontal="center"/>
    </xf>
    <xf numFmtId="0" fontId="7" fillId="4" borderId="36" xfId="5" applyFont="1" applyFill="1" applyBorder="1" applyAlignment="1">
      <alignment horizontal="center"/>
    </xf>
    <xf numFmtId="0" fontId="7" fillId="2" borderId="24" xfId="5" applyFont="1" applyFill="1" applyBorder="1" applyAlignment="1">
      <alignment horizontal="center"/>
    </xf>
    <xf numFmtId="0" fontId="7" fillId="2" borderId="25" xfId="5" applyFont="1" applyFill="1" applyBorder="1" applyAlignment="1">
      <alignment horizontal="center"/>
    </xf>
    <xf numFmtId="0" fontId="7" fillId="2" borderId="26" xfId="5" applyFont="1" applyFill="1" applyBorder="1" applyAlignment="1">
      <alignment horizontal="center"/>
    </xf>
    <xf numFmtId="0" fontId="7" fillId="4" borderId="24" xfId="5" applyFont="1" applyFill="1" applyBorder="1" applyAlignment="1">
      <alignment horizontal="center"/>
    </xf>
    <xf numFmtId="0" fontId="7" fillId="4" borderId="25" xfId="5" applyFont="1" applyFill="1" applyBorder="1" applyAlignment="1">
      <alignment horizontal="center"/>
    </xf>
    <xf numFmtId="0" fontId="7" fillId="4" borderId="26" xfId="5" applyFont="1" applyFill="1" applyBorder="1" applyAlignment="1">
      <alignment horizontal="center"/>
    </xf>
    <xf numFmtId="0" fontId="7" fillId="0" borderId="28" xfId="3" applyFont="1" applyBorder="1" applyAlignment="1">
      <alignment horizontal="left" vertical="top" wrapText="1"/>
    </xf>
    <xf numFmtId="0" fontId="7" fillId="0" borderId="29" xfId="3" applyFont="1" applyBorder="1" applyAlignment="1">
      <alignment horizontal="left" vertical="top" wrapText="1"/>
    </xf>
    <xf numFmtId="0" fontId="7" fillId="0" borderId="30" xfId="3" applyFont="1" applyBorder="1" applyAlignment="1">
      <alignment horizontal="left" vertical="top" wrapText="1"/>
    </xf>
    <xf numFmtId="0" fontId="7" fillId="0" borderId="31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32" xfId="3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4" borderId="2" xfId="5" applyFont="1" applyFill="1" applyBorder="1" applyAlignment="1">
      <alignment horizontal="center"/>
    </xf>
    <xf numFmtId="0" fontId="7" fillId="4" borderId="19" xfId="5" applyFont="1" applyFill="1" applyBorder="1" applyAlignment="1">
      <alignment horizontal="center"/>
    </xf>
    <xf numFmtId="173" fontId="7" fillId="4" borderId="9" xfId="5" applyNumberFormat="1" applyFont="1" applyFill="1" applyBorder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9">
    <cellStyle name="Currency 2" xfId="2"/>
    <cellStyle name="Normal 2" xfId="3"/>
    <cellStyle name="Normal_colorline4" xfId="4"/>
    <cellStyle name="Normal_GP168" xfId="5"/>
    <cellStyle name="Normal_GP182" xfId="6"/>
    <cellStyle name="Денежный" xfId="1" builtinId="4"/>
    <cellStyle name="Денежный 2" xfId="7"/>
    <cellStyle name="Обычный" xfId="0" builtinId="0"/>
    <cellStyle name="Обычный 2" xfId="8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6</xdr:col>
      <xdr:colOff>1009650</xdr:colOff>
      <xdr:row>1</xdr:row>
      <xdr:rowOff>575612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600950" y="0"/>
          <a:ext cx="2990850" cy="13944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390524</xdr:colOff>
      <xdr:row>0</xdr:row>
      <xdr:rowOff>123825</xdr:rowOff>
    </xdr:from>
    <xdr:to>
      <xdr:col>7</xdr:col>
      <xdr:colOff>9525</xdr:colOff>
      <xdr:row>1</xdr:row>
      <xdr:rowOff>125650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038465" y="123825"/>
          <a:ext cx="2210435" cy="102997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76200</xdr:rowOff>
    </xdr:from>
    <xdr:to>
      <xdr:col>6</xdr:col>
      <xdr:colOff>1022137</xdr:colOff>
      <xdr:row>1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24800" y="76200"/>
          <a:ext cx="2307590" cy="1076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0"/>
  <sheetViews>
    <sheetView topLeftCell="A43" workbookViewId="0">
      <selection activeCell="I11" sqref="I11"/>
    </sheetView>
  </sheetViews>
  <sheetFormatPr defaultColWidth="9" defaultRowHeight="12.75"/>
  <cols>
    <col min="1" max="1" width="19.140625" style="3" customWidth="1"/>
    <col min="2" max="2" width="79.5703125" style="3" customWidth="1"/>
    <col min="3" max="3" width="11.42578125" style="3" customWidth="1"/>
    <col min="4" max="4" width="10.5703125" style="3" customWidth="1"/>
    <col min="5" max="5" width="10.7109375" style="3" customWidth="1"/>
    <col min="6" max="6" width="12.28515625" style="3" customWidth="1"/>
    <col min="7" max="7" width="17.42578125" style="3" customWidth="1"/>
    <col min="8" max="8" width="15.5703125" style="124" customWidth="1"/>
  </cols>
  <sheetData>
    <row r="1" spans="1:15" ht="64.5" customHeight="1">
      <c r="A1" s="149" t="s">
        <v>0</v>
      </c>
      <c r="B1" s="150"/>
      <c r="C1" s="150"/>
      <c r="D1" s="150"/>
      <c r="E1" s="150"/>
      <c r="F1" s="150"/>
      <c r="G1" s="151"/>
    </row>
    <row r="2" spans="1:15" ht="50.25" customHeight="1">
      <c r="A2" s="152"/>
      <c r="B2" s="153"/>
      <c r="C2" s="153"/>
      <c r="D2" s="153"/>
      <c r="E2" s="153"/>
      <c r="F2" s="153"/>
      <c r="G2" s="154"/>
    </row>
    <row r="3" spans="1:15" s="1" customFormat="1" ht="17.25" customHeight="1">
      <c r="A3" s="125"/>
      <c r="B3" s="126" t="s">
        <v>1</v>
      </c>
      <c r="C3" s="125"/>
      <c r="D3" s="138"/>
      <c r="E3" s="138"/>
      <c r="F3" s="138"/>
      <c r="G3" s="138"/>
      <c r="H3" s="124"/>
      <c r="I3"/>
      <c r="J3"/>
      <c r="K3"/>
      <c r="L3"/>
      <c r="M3"/>
      <c r="N3"/>
      <c r="O3"/>
    </row>
    <row r="4" spans="1:15" s="1" customFormat="1" ht="17.25" customHeight="1">
      <c r="A4" s="125"/>
      <c r="B4" s="125" t="s">
        <v>2</v>
      </c>
      <c r="C4" s="125"/>
      <c r="D4" s="138"/>
      <c r="E4" s="138"/>
      <c r="F4" s="138"/>
      <c r="G4" s="138"/>
      <c r="H4" s="124"/>
      <c r="I4"/>
      <c r="J4"/>
      <c r="K4"/>
      <c r="L4"/>
      <c r="M4"/>
      <c r="N4"/>
      <c r="O4"/>
    </row>
    <row r="5" spans="1:15" ht="19.5" customHeight="1">
      <c r="A5" s="139"/>
      <c r="B5" s="139"/>
      <c r="C5" s="139"/>
      <c r="D5" s="139"/>
      <c r="E5" s="139"/>
      <c r="F5" s="139"/>
      <c r="G5" s="139"/>
    </row>
    <row r="6" spans="1:15" ht="42.75">
      <c r="A6" s="5" t="s">
        <v>3</v>
      </c>
      <c r="B6" s="6" t="s">
        <v>4</v>
      </c>
      <c r="C6" s="37" t="s">
        <v>5</v>
      </c>
      <c r="D6" s="37" t="s">
        <v>6</v>
      </c>
      <c r="E6" s="8" t="s">
        <v>7</v>
      </c>
      <c r="F6" s="38" t="s">
        <v>8</v>
      </c>
      <c r="G6" s="10" t="s">
        <v>9</v>
      </c>
    </row>
    <row r="7" spans="1:15" ht="21.75" customHeight="1">
      <c r="A7" s="40"/>
      <c r="B7" s="41"/>
      <c r="C7" s="42"/>
      <c r="D7" s="42"/>
      <c r="E7" s="43"/>
      <c r="F7" s="127">
        <v>0.35</v>
      </c>
      <c r="G7" s="128">
        <v>95</v>
      </c>
    </row>
    <row r="8" spans="1:15" s="3" customFormat="1" ht="15.75">
      <c r="A8" s="140" t="s">
        <v>10</v>
      </c>
      <c r="B8" s="141"/>
      <c r="C8" s="141"/>
      <c r="D8" s="141"/>
      <c r="E8" s="141"/>
      <c r="F8" s="141"/>
      <c r="G8" s="142"/>
      <c r="H8" s="129"/>
    </row>
    <row r="9" spans="1:15" s="3" customFormat="1" ht="15">
      <c r="A9" s="47" t="s">
        <v>11</v>
      </c>
      <c r="B9" s="48" t="s">
        <v>12</v>
      </c>
      <c r="C9" s="49" t="s">
        <v>13</v>
      </c>
      <c r="D9" s="92">
        <v>2</v>
      </c>
      <c r="E9" s="51">
        <v>120.09</v>
      </c>
      <c r="F9" s="93">
        <f>E9-E9*$F$7</f>
        <v>78.058500000000009</v>
      </c>
      <c r="G9" s="94">
        <f>F9*$G$7</f>
        <v>7415.5575000000008</v>
      </c>
      <c r="H9" s="129"/>
    </row>
    <row r="10" spans="1:15" s="3" customFormat="1" ht="15">
      <c r="A10" s="55">
        <v>80070310</v>
      </c>
      <c r="B10" s="56" t="s">
        <v>14</v>
      </c>
      <c r="C10" s="57" t="s">
        <v>15</v>
      </c>
      <c r="D10" s="50">
        <v>3</v>
      </c>
      <c r="E10" s="58">
        <v>50.8</v>
      </c>
      <c r="F10" s="52">
        <f t="shared" ref="F10:F33" si="0">E10-E10*$F$7</f>
        <v>33.019999999999996</v>
      </c>
      <c r="G10" s="53">
        <f t="shared" ref="G10:G43" si="1">F10*$G$7</f>
        <v>3136.8999999999996</v>
      </c>
      <c r="H10" s="129"/>
    </row>
    <row r="11" spans="1:15" s="3" customFormat="1" ht="15">
      <c r="A11" s="55" t="s">
        <v>16</v>
      </c>
      <c r="B11" s="56" t="s">
        <v>17</v>
      </c>
      <c r="C11" s="57" t="s">
        <v>15</v>
      </c>
      <c r="D11" s="50">
        <v>3</v>
      </c>
      <c r="E11" s="58">
        <v>32.35</v>
      </c>
      <c r="F11" s="52">
        <f t="shared" si="0"/>
        <v>21.027500000000003</v>
      </c>
      <c r="G11" s="53">
        <f t="shared" si="1"/>
        <v>1997.6125000000004</v>
      </c>
      <c r="H11" s="129"/>
    </row>
    <row r="12" spans="1:15" s="3" customFormat="1" ht="15">
      <c r="A12" s="55" t="s">
        <v>18</v>
      </c>
      <c r="B12" s="56" t="s">
        <v>19</v>
      </c>
      <c r="C12" s="57" t="s">
        <v>15</v>
      </c>
      <c r="D12" s="50">
        <v>3</v>
      </c>
      <c r="E12" s="58">
        <v>32.020000000000003</v>
      </c>
      <c r="F12" s="52">
        <f t="shared" si="0"/>
        <v>20.813000000000002</v>
      </c>
      <c r="G12" s="53">
        <f t="shared" si="1"/>
        <v>1977.2350000000001</v>
      </c>
      <c r="H12" s="129"/>
    </row>
    <row r="13" spans="1:15" s="3" customFormat="1" ht="15">
      <c r="A13" s="55" t="s">
        <v>20</v>
      </c>
      <c r="B13" s="56" t="s">
        <v>21</v>
      </c>
      <c r="C13" s="57" t="s">
        <v>15</v>
      </c>
      <c r="D13" s="50">
        <v>3</v>
      </c>
      <c r="E13" s="58">
        <v>32.020000000000003</v>
      </c>
      <c r="F13" s="52">
        <f t="shared" si="0"/>
        <v>20.813000000000002</v>
      </c>
      <c r="G13" s="53">
        <f t="shared" si="1"/>
        <v>1977.2350000000001</v>
      </c>
      <c r="H13" s="129"/>
    </row>
    <row r="14" spans="1:15" s="3" customFormat="1" ht="15">
      <c r="A14" s="55">
        <v>80072237</v>
      </c>
      <c r="B14" s="56" t="s">
        <v>22</v>
      </c>
      <c r="C14" s="57" t="s">
        <v>13</v>
      </c>
      <c r="D14" s="50">
        <v>2</v>
      </c>
      <c r="E14" s="58">
        <v>120.09</v>
      </c>
      <c r="F14" s="52">
        <f t="shared" si="0"/>
        <v>78.058500000000009</v>
      </c>
      <c r="G14" s="53">
        <f t="shared" si="1"/>
        <v>7415.5575000000008</v>
      </c>
      <c r="H14" s="129"/>
    </row>
    <row r="15" spans="1:15" s="3" customFormat="1" ht="15">
      <c r="A15" s="55" t="s">
        <v>23</v>
      </c>
      <c r="B15" s="56" t="s">
        <v>24</v>
      </c>
      <c r="C15" s="57" t="s">
        <v>15</v>
      </c>
      <c r="D15" s="50">
        <v>3</v>
      </c>
      <c r="E15" s="58">
        <v>32.020000000000003</v>
      </c>
      <c r="F15" s="52">
        <f t="shared" si="0"/>
        <v>20.813000000000002</v>
      </c>
      <c r="G15" s="53">
        <f t="shared" si="1"/>
        <v>1977.2350000000001</v>
      </c>
      <c r="H15" s="129"/>
    </row>
    <row r="16" spans="1:15" s="3" customFormat="1" ht="15">
      <c r="A16" s="55">
        <v>80072510</v>
      </c>
      <c r="B16" s="56" t="s">
        <v>25</v>
      </c>
      <c r="C16" s="59" t="s">
        <v>15</v>
      </c>
      <c r="D16" s="60">
        <v>2</v>
      </c>
      <c r="E16" s="61">
        <v>31.96</v>
      </c>
      <c r="F16" s="52">
        <f t="shared" si="0"/>
        <v>20.774000000000001</v>
      </c>
      <c r="G16" s="53">
        <f t="shared" si="1"/>
        <v>1973.5300000000002</v>
      </c>
      <c r="H16" s="129"/>
    </row>
    <row r="17" spans="1:8" s="3" customFormat="1" ht="15">
      <c r="A17" s="55" t="s">
        <v>26</v>
      </c>
      <c r="B17" s="56" t="s">
        <v>27</v>
      </c>
      <c r="C17" s="57" t="s">
        <v>15</v>
      </c>
      <c r="D17" s="60">
        <v>3</v>
      </c>
      <c r="E17" s="61">
        <v>36.35</v>
      </c>
      <c r="F17" s="52">
        <f t="shared" si="0"/>
        <v>23.627500000000001</v>
      </c>
      <c r="G17" s="53">
        <f t="shared" si="1"/>
        <v>2244.6125000000002</v>
      </c>
      <c r="H17" s="129"/>
    </row>
    <row r="18" spans="1:8" s="3" customFormat="1" ht="15">
      <c r="A18" s="55">
        <v>80077710</v>
      </c>
      <c r="B18" s="56" t="s">
        <v>28</v>
      </c>
      <c r="C18" s="59" t="s">
        <v>15</v>
      </c>
      <c r="D18" s="60">
        <v>3</v>
      </c>
      <c r="E18" s="61">
        <v>36.35</v>
      </c>
      <c r="F18" s="52">
        <f t="shared" si="0"/>
        <v>23.627500000000001</v>
      </c>
      <c r="G18" s="53">
        <f t="shared" si="1"/>
        <v>2244.6125000000002</v>
      </c>
      <c r="H18" s="129"/>
    </row>
    <row r="19" spans="1:8" s="3" customFormat="1" ht="15">
      <c r="A19" s="55" t="s">
        <v>29</v>
      </c>
      <c r="B19" s="56" t="s">
        <v>30</v>
      </c>
      <c r="C19" s="57" t="s">
        <v>15</v>
      </c>
      <c r="D19" s="60">
        <v>3</v>
      </c>
      <c r="E19" s="61">
        <v>48.61</v>
      </c>
      <c r="F19" s="52">
        <f t="shared" si="0"/>
        <v>31.596500000000002</v>
      </c>
      <c r="G19" s="53">
        <f t="shared" si="1"/>
        <v>3001.6675</v>
      </c>
      <c r="H19" s="129"/>
    </row>
    <row r="20" spans="1:8" s="3" customFormat="1" ht="15">
      <c r="A20" s="55" t="s">
        <v>31</v>
      </c>
      <c r="B20" s="56" t="s">
        <v>32</v>
      </c>
      <c r="C20" s="57" t="s">
        <v>15</v>
      </c>
      <c r="D20" s="60">
        <v>3</v>
      </c>
      <c r="E20" s="61">
        <v>48.61</v>
      </c>
      <c r="F20" s="52">
        <f t="shared" si="0"/>
        <v>31.596500000000002</v>
      </c>
      <c r="G20" s="53">
        <f t="shared" si="1"/>
        <v>3001.6675</v>
      </c>
      <c r="H20" s="129"/>
    </row>
    <row r="21" spans="1:8" s="3" customFormat="1" ht="15">
      <c r="A21" s="55" t="s">
        <v>33</v>
      </c>
      <c r="B21" s="56" t="s">
        <v>34</v>
      </c>
      <c r="C21" s="57" t="s">
        <v>15</v>
      </c>
      <c r="D21" s="60">
        <v>3</v>
      </c>
      <c r="E21" s="61">
        <v>36.35</v>
      </c>
      <c r="F21" s="52">
        <f t="shared" si="0"/>
        <v>23.627500000000001</v>
      </c>
      <c r="G21" s="53">
        <f t="shared" si="1"/>
        <v>2244.6125000000002</v>
      </c>
      <c r="H21" s="129"/>
    </row>
    <row r="22" spans="1:8" s="3" customFormat="1" ht="15">
      <c r="A22" s="55">
        <v>80075010</v>
      </c>
      <c r="B22" s="56" t="s">
        <v>35</v>
      </c>
      <c r="C22" s="59" t="s">
        <v>15</v>
      </c>
      <c r="D22" s="60">
        <v>3</v>
      </c>
      <c r="E22" s="61">
        <v>48.61</v>
      </c>
      <c r="F22" s="52">
        <f t="shared" si="0"/>
        <v>31.596500000000002</v>
      </c>
      <c r="G22" s="53">
        <f t="shared" si="1"/>
        <v>3001.6675</v>
      </c>
      <c r="H22" s="129"/>
    </row>
    <row r="23" spans="1:8" s="3" customFormat="1" ht="15">
      <c r="A23" s="55" t="s">
        <v>36</v>
      </c>
      <c r="B23" s="56" t="s">
        <v>37</v>
      </c>
      <c r="C23" s="57" t="s">
        <v>15</v>
      </c>
      <c r="D23" s="50">
        <v>3</v>
      </c>
      <c r="E23" s="58">
        <v>36.35</v>
      </c>
      <c r="F23" s="52">
        <f t="shared" si="0"/>
        <v>23.627500000000001</v>
      </c>
      <c r="G23" s="53">
        <f t="shared" si="1"/>
        <v>2244.6125000000002</v>
      </c>
      <c r="H23" s="129"/>
    </row>
    <row r="24" spans="1:8" s="3" customFormat="1" ht="15">
      <c r="A24" s="55" t="s">
        <v>38</v>
      </c>
      <c r="B24" s="56" t="s">
        <v>39</v>
      </c>
      <c r="C24" s="57" t="s">
        <v>15</v>
      </c>
      <c r="D24" s="50">
        <v>3</v>
      </c>
      <c r="E24" s="58">
        <v>32.020000000000003</v>
      </c>
      <c r="F24" s="52">
        <f t="shared" si="0"/>
        <v>20.813000000000002</v>
      </c>
      <c r="G24" s="53">
        <f t="shared" si="1"/>
        <v>1977.2350000000001</v>
      </c>
      <c r="H24" s="129"/>
    </row>
    <row r="25" spans="1:8" s="3" customFormat="1" ht="15">
      <c r="A25" s="55" t="s">
        <v>40</v>
      </c>
      <c r="B25" s="56" t="s">
        <v>41</v>
      </c>
      <c r="C25" s="57" t="s">
        <v>13</v>
      </c>
      <c r="D25" s="50">
        <v>2</v>
      </c>
      <c r="E25" s="58">
        <v>120.09</v>
      </c>
      <c r="F25" s="52">
        <f t="shared" si="0"/>
        <v>78.058500000000009</v>
      </c>
      <c r="G25" s="53">
        <f t="shared" si="1"/>
        <v>7415.5575000000008</v>
      </c>
      <c r="H25" s="129"/>
    </row>
    <row r="26" spans="1:8" s="3" customFormat="1" ht="15">
      <c r="A26" s="62" t="s">
        <v>42</v>
      </c>
      <c r="B26" s="63" t="s">
        <v>43</v>
      </c>
      <c r="C26" s="64">
        <v>0.5</v>
      </c>
      <c r="D26" s="50">
        <v>3</v>
      </c>
      <c r="E26" s="58">
        <v>17.82</v>
      </c>
      <c r="F26" s="52">
        <f t="shared" si="0"/>
        <v>11.583</v>
      </c>
      <c r="G26" s="53">
        <f t="shared" si="1"/>
        <v>1100.385</v>
      </c>
      <c r="H26" s="129"/>
    </row>
    <row r="27" spans="1:8" s="3" customFormat="1" ht="15">
      <c r="A27" s="62" t="s">
        <v>44</v>
      </c>
      <c r="B27" s="63" t="s">
        <v>45</v>
      </c>
      <c r="C27" s="64">
        <v>0.5</v>
      </c>
      <c r="D27" s="50">
        <v>3</v>
      </c>
      <c r="E27" s="58">
        <v>24.9</v>
      </c>
      <c r="F27" s="52">
        <f t="shared" si="0"/>
        <v>16.185000000000002</v>
      </c>
      <c r="G27" s="53">
        <f t="shared" si="1"/>
        <v>1537.5750000000003</v>
      </c>
      <c r="H27" s="129"/>
    </row>
    <row r="28" spans="1:8" s="3" customFormat="1" ht="15">
      <c r="A28" s="62" t="s">
        <v>46</v>
      </c>
      <c r="B28" s="63" t="s">
        <v>47</v>
      </c>
      <c r="C28" s="64">
        <v>0.5</v>
      </c>
      <c r="D28" s="50">
        <v>3</v>
      </c>
      <c r="E28" s="58">
        <v>24.9</v>
      </c>
      <c r="F28" s="52">
        <f t="shared" si="0"/>
        <v>16.185000000000002</v>
      </c>
      <c r="G28" s="53">
        <f t="shared" si="1"/>
        <v>1537.5750000000003</v>
      </c>
      <c r="H28" s="129"/>
    </row>
    <row r="29" spans="1:8" s="3" customFormat="1" ht="15">
      <c r="A29" s="55" t="s">
        <v>48</v>
      </c>
      <c r="B29" s="63" t="s">
        <v>49</v>
      </c>
      <c r="C29" s="64">
        <v>0.5</v>
      </c>
      <c r="D29" s="50">
        <v>3</v>
      </c>
      <c r="E29" s="58">
        <v>17.82</v>
      </c>
      <c r="F29" s="52">
        <f t="shared" si="0"/>
        <v>11.583</v>
      </c>
      <c r="G29" s="53">
        <f t="shared" si="1"/>
        <v>1100.385</v>
      </c>
      <c r="H29" s="129"/>
    </row>
    <row r="30" spans="1:8" s="3" customFormat="1" ht="15">
      <c r="A30" s="55" t="s">
        <v>50</v>
      </c>
      <c r="B30" s="63" t="s">
        <v>51</v>
      </c>
      <c r="C30" s="64">
        <v>0.5</v>
      </c>
      <c r="D30" s="50">
        <v>3</v>
      </c>
      <c r="E30" s="58">
        <v>17.82</v>
      </c>
      <c r="F30" s="52">
        <f t="shared" si="0"/>
        <v>11.583</v>
      </c>
      <c r="G30" s="53">
        <f t="shared" si="1"/>
        <v>1100.385</v>
      </c>
      <c r="H30" s="129"/>
    </row>
    <row r="31" spans="1:8" s="3" customFormat="1" ht="15">
      <c r="A31" s="55" t="s">
        <v>52</v>
      </c>
      <c r="B31" s="65" t="s">
        <v>53</v>
      </c>
      <c r="C31" s="64">
        <v>0.5</v>
      </c>
      <c r="D31" s="50">
        <v>3</v>
      </c>
      <c r="E31" s="58">
        <v>17.82</v>
      </c>
      <c r="F31" s="52">
        <f t="shared" si="0"/>
        <v>11.583</v>
      </c>
      <c r="G31" s="53">
        <f t="shared" si="1"/>
        <v>1100.385</v>
      </c>
      <c r="H31" s="129"/>
    </row>
    <row r="32" spans="1:8" s="3" customFormat="1" ht="15">
      <c r="A32" s="55" t="s">
        <v>54</v>
      </c>
      <c r="B32" s="65" t="s">
        <v>55</v>
      </c>
      <c r="C32" s="64">
        <v>0.5</v>
      </c>
      <c r="D32" s="50">
        <v>3</v>
      </c>
      <c r="E32" s="58">
        <v>17.82</v>
      </c>
      <c r="F32" s="52">
        <f t="shared" si="0"/>
        <v>11.583</v>
      </c>
      <c r="G32" s="53">
        <f t="shared" si="1"/>
        <v>1100.385</v>
      </c>
      <c r="H32" s="129"/>
    </row>
    <row r="33" spans="1:8" s="3" customFormat="1" ht="15">
      <c r="A33" s="55" t="s">
        <v>56</v>
      </c>
      <c r="B33" s="65" t="s">
        <v>57</v>
      </c>
      <c r="C33" s="64">
        <v>0.5</v>
      </c>
      <c r="D33" s="50">
        <v>3</v>
      </c>
      <c r="E33" s="58">
        <v>17.82</v>
      </c>
      <c r="F33" s="52">
        <f t="shared" si="0"/>
        <v>11.583</v>
      </c>
      <c r="G33" s="53">
        <f t="shared" si="1"/>
        <v>1100.385</v>
      </c>
      <c r="H33" s="129"/>
    </row>
    <row r="34" spans="1:8" s="3" customFormat="1" ht="15">
      <c r="A34" s="55" t="s">
        <v>58</v>
      </c>
      <c r="B34" s="65" t="s">
        <v>59</v>
      </c>
      <c r="C34" s="64">
        <v>0.5</v>
      </c>
      <c r="D34" s="50">
        <v>3</v>
      </c>
      <c r="E34" s="58">
        <v>17.82</v>
      </c>
      <c r="F34" s="52">
        <f t="shared" ref="F34:F43" si="2">E34-E34*$F$7</f>
        <v>11.583</v>
      </c>
      <c r="G34" s="53">
        <f t="shared" si="1"/>
        <v>1100.385</v>
      </c>
      <c r="H34" s="129"/>
    </row>
    <row r="35" spans="1:8" s="3" customFormat="1" ht="15">
      <c r="A35" s="55" t="s">
        <v>60</v>
      </c>
      <c r="B35" s="65" t="s">
        <v>61</v>
      </c>
      <c r="C35" s="64">
        <v>0.5</v>
      </c>
      <c r="D35" s="50">
        <v>3</v>
      </c>
      <c r="E35" s="58">
        <v>17.82</v>
      </c>
      <c r="F35" s="52">
        <f t="shared" si="2"/>
        <v>11.583</v>
      </c>
      <c r="G35" s="53">
        <f t="shared" si="1"/>
        <v>1100.385</v>
      </c>
      <c r="H35" s="129"/>
    </row>
    <row r="36" spans="1:8" s="3" customFormat="1" ht="15">
      <c r="A36" s="66" t="s">
        <v>62</v>
      </c>
      <c r="B36" s="67" t="s">
        <v>63</v>
      </c>
      <c r="C36" s="59" t="s">
        <v>15</v>
      </c>
      <c r="D36" s="50">
        <v>3</v>
      </c>
      <c r="E36" s="61">
        <v>49.8</v>
      </c>
      <c r="F36" s="52">
        <f t="shared" si="2"/>
        <v>32.370000000000005</v>
      </c>
      <c r="G36" s="53">
        <f t="shared" si="1"/>
        <v>3075.1500000000005</v>
      </c>
      <c r="H36" s="129"/>
    </row>
    <row r="37" spans="1:8" s="3" customFormat="1" ht="15">
      <c r="A37" s="55" t="s">
        <v>64</v>
      </c>
      <c r="B37" s="65" t="s">
        <v>65</v>
      </c>
      <c r="C37" s="64">
        <v>0.5</v>
      </c>
      <c r="D37" s="50">
        <v>3</v>
      </c>
      <c r="E37" s="58">
        <v>24.9</v>
      </c>
      <c r="F37" s="52">
        <f t="shared" si="2"/>
        <v>16.185000000000002</v>
      </c>
      <c r="G37" s="53">
        <f t="shared" si="1"/>
        <v>1537.5750000000003</v>
      </c>
      <c r="H37" s="129"/>
    </row>
    <row r="38" spans="1:8" s="3" customFormat="1" ht="15">
      <c r="A38" s="62" t="s">
        <v>66</v>
      </c>
      <c r="B38" s="65" t="s">
        <v>67</v>
      </c>
      <c r="C38" s="64">
        <v>0.5</v>
      </c>
      <c r="D38" s="50">
        <v>3</v>
      </c>
      <c r="E38" s="58">
        <v>17.82</v>
      </c>
      <c r="F38" s="52">
        <f t="shared" si="2"/>
        <v>11.583</v>
      </c>
      <c r="G38" s="53">
        <f t="shared" si="1"/>
        <v>1100.385</v>
      </c>
      <c r="H38" s="129"/>
    </row>
    <row r="39" spans="1:8" s="3" customFormat="1" ht="15">
      <c r="A39" s="62" t="s">
        <v>68</v>
      </c>
      <c r="B39" s="65" t="s">
        <v>69</v>
      </c>
      <c r="C39" s="64">
        <v>0.5</v>
      </c>
      <c r="D39" s="50">
        <v>3</v>
      </c>
      <c r="E39" s="58">
        <v>26.69</v>
      </c>
      <c r="F39" s="52">
        <f t="shared" si="2"/>
        <v>17.348500000000001</v>
      </c>
      <c r="G39" s="53">
        <f t="shared" si="1"/>
        <v>1648.1075000000001</v>
      </c>
      <c r="H39" s="129"/>
    </row>
    <row r="40" spans="1:8" s="3" customFormat="1" ht="15">
      <c r="A40" s="68" t="s">
        <v>70</v>
      </c>
      <c r="B40" s="69" t="s">
        <v>71</v>
      </c>
      <c r="C40" s="70">
        <v>0.5</v>
      </c>
      <c r="D40" s="50">
        <v>3</v>
      </c>
      <c r="E40" s="72">
        <v>17.82</v>
      </c>
      <c r="F40" s="52">
        <f t="shared" si="2"/>
        <v>11.583</v>
      </c>
      <c r="G40" s="53">
        <f t="shared" si="1"/>
        <v>1100.385</v>
      </c>
      <c r="H40" s="129"/>
    </row>
    <row r="41" spans="1:8" s="3" customFormat="1" ht="15">
      <c r="A41" s="74">
        <v>80071510</v>
      </c>
      <c r="B41" s="75" t="s">
        <v>72</v>
      </c>
      <c r="C41" s="76" t="s">
        <v>15</v>
      </c>
      <c r="D41" s="77">
        <v>3</v>
      </c>
      <c r="E41" s="78">
        <v>52.61</v>
      </c>
      <c r="F41" s="130">
        <f t="shared" si="2"/>
        <v>34.1965</v>
      </c>
      <c r="G41" s="80">
        <f t="shared" si="1"/>
        <v>3248.6675</v>
      </c>
      <c r="H41" s="81" t="s">
        <v>73</v>
      </c>
    </row>
    <row r="42" spans="1:8" s="3" customFormat="1" ht="15">
      <c r="A42" s="74">
        <v>80078510</v>
      </c>
      <c r="B42" s="75" t="s">
        <v>74</v>
      </c>
      <c r="C42" s="76" t="s">
        <v>15</v>
      </c>
      <c r="D42" s="77">
        <v>3</v>
      </c>
      <c r="E42" s="78">
        <v>35.72</v>
      </c>
      <c r="F42" s="130">
        <f t="shared" si="2"/>
        <v>23.218</v>
      </c>
      <c r="G42" s="80">
        <f t="shared" si="1"/>
        <v>2205.71</v>
      </c>
      <c r="H42" s="81" t="s">
        <v>73</v>
      </c>
    </row>
    <row r="43" spans="1:8" s="3" customFormat="1" ht="15">
      <c r="A43" s="82">
        <v>80078710</v>
      </c>
      <c r="B43" s="83" t="s">
        <v>75</v>
      </c>
      <c r="C43" s="84" t="s">
        <v>15</v>
      </c>
      <c r="D43" s="85">
        <v>3</v>
      </c>
      <c r="E43" s="86">
        <v>35.72</v>
      </c>
      <c r="F43" s="115">
        <f t="shared" si="2"/>
        <v>23.218</v>
      </c>
      <c r="G43" s="88">
        <f t="shared" si="1"/>
        <v>2205.71</v>
      </c>
      <c r="H43" s="81" t="s">
        <v>73</v>
      </c>
    </row>
    <row r="44" spans="1:8" s="1" customFormat="1" ht="15.75">
      <c r="A44" s="143" t="s">
        <v>76</v>
      </c>
      <c r="B44" s="144"/>
      <c r="C44" s="144"/>
      <c r="D44" s="144"/>
      <c r="E44" s="144"/>
      <c r="F44" s="144"/>
      <c r="G44" s="145"/>
      <c r="H44" s="129"/>
    </row>
    <row r="45" spans="1:8" s="3" customFormat="1" ht="15">
      <c r="A45" s="89" t="s">
        <v>77</v>
      </c>
      <c r="B45" s="90" t="s">
        <v>78</v>
      </c>
      <c r="C45" s="91" t="s">
        <v>13</v>
      </c>
      <c r="D45" s="92">
        <v>2</v>
      </c>
      <c r="E45" s="51">
        <v>120.09</v>
      </c>
      <c r="F45" s="93">
        <f t="shared" ref="F45:F98" si="3">E45-E45*$F$7</f>
        <v>78.058500000000009</v>
      </c>
      <c r="G45" s="94">
        <f t="shared" ref="G45:G58" si="4">F45*$G$7</f>
        <v>7415.5575000000008</v>
      </c>
      <c r="H45" s="129"/>
    </row>
    <row r="46" spans="1:8" s="3" customFormat="1" ht="15">
      <c r="A46" s="55" t="s">
        <v>79</v>
      </c>
      <c r="B46" s="56" t="s">
        <v>80</v>
      </c>
      <c r="C46" s="57" t="s">
        <v>13</v>
      </c>
      <c r="D46" s="50">
        <v>2</v>
      </c>
      <c r="E46" s="58">
        <v>120.09</v>
      </c>
      <c r="F46" s="52">
        <f t="shared" si="3"/>
        <v>78.058500000000009</v>
      </c>
      <c r="G46" s="53">
        <f t="shared" si="4"/>
        <v>7415.5575000000008</v>
      </c>
      <c r="H46" s="129"/>
    </row>
    <row r="47" spans="1:8" s="3" customFormat="1" ht="15">
      <c r="A47" s="55" t="s">
        <v>81</v>
      </c>
      <c r="B47" s="56" t="s">
        <v>82</v>
      </c>
      <c r="C47" s="57" t="s">
        <v>13</v>
      </c>
      <c r="D47" s="50">
        <v>2</v>
      </c>
      <c r="E47" s="58">
        <v>190.53</v>
      </c>
      <c r="F47" s="52">
        <f t="shared" si="3"/>
        <v>123.84450000000001</v>
      </c>
      <c r="G47" s="53">
        <f t="shared" si="4"/>
        <v>11765.227500000001</v>
      </c>
      <c r="H47" s="129"/>
    </row>
    <row r="48" spans="1:8" s="3" customFormat="1" ht="15">
      <c r="A48" s="55">
        <v>80073510</v>
      </c>
      <c r="B48" s="56" t="s">
        <v>83</v>
      </c>
      <c r="C48" s="59" t="s">
        <v>15</v>
      </c>
      <c r="D48" s="131">
        <v>3</v>
      </c>
      <c r="E48" s="61">
        <v>32.020000000000003</v>
      </c>
      <c r="F48" s="52">
        <f t="shared" si="3"/>
        <v>20.813000000000002</v>
      </c>
      <c r="G48" s="53">
        <f t="shared" si="4"/>
        <v>1977.2350000000001</v>
      </c>
      <c r="H48" s="129"/>
    </row>
    <row r="49" spans="1:8" s="3" customFormat="1" ht="15">
      <c r="A49" s="55" t="s">
        <v>84</v>
      </c>
      <c r="B49" s="56" t="s">
        <v>85</v>
      </c>
      <c r="C49" s="57" t="s">
        <v>15</v>
      </c>
      <c r="D49" s="60">
        <v>3</v>
      </c>
      <c r="E49" s="61">
        <v>32.020000000000003</v>
      </c>
      <c r="F49" s="52">
        <f t="shared" si="3"/>
        <v>20.813000000000002</v>
      </c>
      <c r="G49" s="53">
        <f t="shared" si="4"/>
        <v>1977.2350000000001</v>
      </c>
      <c r="H49" s="129"/>
    </row>
    <row r="50" spans="1:8" s="3" customFormat="1" ht="15">
      <c r="A50" s="55">
        <v>80073910</v>
      </c>
      <c r="B50" s="56" t="s">
        <v>86</v>
      </c>
      <c r="C50" s="59" t="s">
        <v>15</v>
      </c>
      <c r="D50" s="60">
        <v>3</v>
      </c>
      <c r="E50" s="61">
        <v>32.020000000000003</v>
      </c>
      <c r="F50" s="52">
        <f t="shared" si="3"/>
        <v>20.813000000000002</v>
      </c>
      <c r="G50" s="53">
        <f t="shared" si="4"/>
        <v>1977.2350000000001</v>
      </c>
      <c r="H50" s="129"/>
    </row>
    <row r="51" spans="1:8" s="3" customFormat="1" ht="15">
      <c r="A51" s="55" t="s">
        <v>87</v>
      </c>
      <c r="B51" s="56" t="s">
        <v>88</v>
      </c>
      <c r="C51" s="57" t="s">
        <v>15</v>
      </c>
      <c r="D51" s="60">
        <v>3</v>
      </c>
      <c r="E51" s="61">
        <v>50.8</v>
      </c>
      <c r="F51" s="52">
        <f t="shared" si="3"/>
        <v>33.019999999999996</v>
      </c>
      <c r="G51" s="53">
        <f t="shared" si="4"/>
        <v>3136.8999999999996</v>
      </c>
      <c r="H51" s="129"/>
    </row>
    <row r="52" spans="1:8" s="3" customFormat="1" ht="15">
      <c r="A52" s="55" t="s">
        <v>89</v>
      </c>
      <c r="B52" s="56" t="s">
        <v>90</v>
      </c>
      <c r="C52" s="57" t="s">
        <v>15</v>
      </c>
      <c r="D52" s="60">
        <v>3</v>
      </c>
      <c r="E52" s="61">
        <v>32.020000000000003</v>
      </c>
      <c r="F52" s="52">
        <f t="shared" si="3"/>
        <v>20.813000000000002</v>
      </c>
      <c r="G52" s="53">
        <f t="shared" si="4"/>
        <v>1977.2350000000001</v>
      </c>
      <c r="H52" s="129"/>
    </row>
    <row r="53" spans="1:8" s="3" customFormat="1" ht="15">
      <c r="A53" s="55">
        <v>80074010</v>
      </c>
      <c r="B53" s="56" t="s">
        <v>91</v>
      </c>
      <c r="C53" s="57" t="s">
        <v>15</v>
      </c>
      <c r="D53" s="60">
        <v>3</v>
      </c>
      <c r="E53" s="61">
        <v>72.48</v>
      </c>
      <c r="F53" s="52">
        <f t="shared" si="3"/>
        <v>47.112000000000009</v>
      </c>
      <c r="G53" s="53">
        <f t="shared" si="4"/>
        <v>4475.6400000000012</v>
      </c>
      <c r="H53" s="129"/>
    </row>
    <row r="54" spans="1:8" s="3" customFormat="1" ht="15">
      <c r="A54" s="55">
        <v>80074110</v>
      </c>
      <c r="B54" s="56" t="s">
        <v>92</v>
      </c>
      <c r="C54" s="57" t="s">
        <v>15</v>
      </c>
      <c r="D54" s="60">
        <v>3</v>
      </c>
      <c r="E54" s="61">
        <v>126.69</v>
      </c>
      <c r="F54" s="52">
        <f t="shared" si="3"/>
        <v>82.348500000000001</v>
      </c>
      <c r="G54" s="53">
        <f t="shared" si="4"/>
        <v>7823.1075000000001</v>
      </c>
      <c r="H54" s="129"/>
    </row>
    <row r="55" spans="1:8" s="3" customFormat="1" ht="15">
      <c r="A55" s="55">
        <v>80074210</v>
      </c>
      <c r="B55" s="56" t="s">
        <v>93</v>
      </c>
      <c r="C55" s="95">
        <v>1</v>
      </c>
      <c r="D55" s="60">
        <v>3</v>
      </c>
      <c r="E55" s="61">
        <v>99.38</v>
      </c>
      <c r="F55" s="52">
        <f t="shared" si="3"/>
        <v>64.597000000000008</v>
      </c>
      <c r="G55" s="53">
        <f t="shared" si="4"/>
        <v>6136.7150000000011</v>
      </c>
      <c r="H55" s="129"/>
    </row>
    <row r="56" spans="1:8" s="3" customFormat="1" ht="15">
      <c r="A56" s="96">
        <v>80074310</v>
      </c>
      <c r="B56" s="97" t="s">
        <v>94</v>
      </c>
      <c r="C56" s="98" t="s">
        <v>15</v>
      </c>
      <c r="D56" s="60">
        <v>3</v>
      </c>
      <c r="E56" s="99">
        <v>99.38</v>
      </c>
      <c r="F56" s="52">
        <f t="shared" si="3"/>
        <v>64.597000000000008</v>
      </c>
      <c r="G56" s="53">
        <f t="shared" si="4"/>
        <v>6136.7150000000011</v>
      </c>
      <c r="H56" s="129"/>
    </row>
    <row r="57" spans="1:8" s="3" customFormat="1" ht="15">
      <c r="A57" s="74">
        <v>80083010</v>
      </c>
      <c r="B57" s="75" t="s">
        <v>95</v>
      </c>
      <c r="C57" s="76" t="s">
        <v>96</v>
      </c>
      <c r="D57" s="77">
        <v>3</v>
      </c>
      <c r="E57" s="78">
        <v>51.14</v>
      </c>
      <c r="F57" s="130">
        <f t="shared" si="3"/>
        <v>33.241</v>
      </c>
      <c r="G57" s="80">
        <f t="shared" si="4"/>
        <v>3157.895</v>
      </c>
      <c r="H57" s="81" t="s">
        <v>73</v>
      </c>
    </row>
    <row r="58" spans="1:8" s="3" customFormat="1" ht="15">
      <c r="A58" s="82">
        <v>80098805</v>
      </c>
      <c r="B58" s="83" t="s">
        <v>97</v>
      </c>
      <c r="C58" s="84" t="s">
        <v>15</v>
      </c>
      <c r="D58" s="85">
        <v>3</v>
      </c>
      <c r="E58" s="86">
        <v>116.85</v>
      </c>
      <c r="F58" s="115">
        <f t="shared" si="3"/>
        <v>75.952500000000001</v>
      </c>
      <c r="G58" s="88">
        <f t="shared" si="4"/>
        <v>7215.4875000000002</v>
      </c>
      <c r="H58" s="81" t="s">
        <v>73</v>
      </c>
    </row>
    <row r="59" spans="1:8" s="1" customFormat="1" ht="15.75">
      <c r="A59" s="146" t="s">
        <v>98</v>
      </c>
      <c r="B59" s="147"/>
      <c r="C59" s="147"/>
      <c r="D59" s="147"/>
      <c r="E59" s="147"/>
      <c r="F59" s="147"/>
      <c r="G59" s="148"/>
      <c r="H59" s="81"/>
    </row>
    <row r="60" spans="1:8" s="3" customFormat="1" ht="15">
      <c r="A60" s="89" t="s">
        <v>99</v>
      </c>
      <c r="B60" s="90" t="s">
        <v>100</v>
      </c>
      <c r="C60" s="91">
        <v>0.5</v>
      </c>
      <c r="D60" s="113">
        <v>3</v>
      </c>
      <c r="E60" s="100">
        <v>23.13</v>
      </c>
      <c r="F60" s="93">
        <f t="shared" si="3"/>
        <v>15.0345</v>
      </c>
      <c r="G60" s="94">
        <f t="shared" ref="G60:G74" si="5">F60*$G$7</f>
        <v>1428.2774999999999</v>
      </c>
      <c r="H60" s="129"/>
    </row>
    <row r="61" spans="1:8" s="3" customFormat="1" ht="15">
      <c r="A61" s="55" t="s">
        <v>101</v>
      </c>
      <c r="B61" s="56" t="s">
        <v>102</v>
      </c>
      <c r="C61" s="57">
        <v>0.5</v>
      </c>
      <c r="D61" s="60">
        <v>3</v>
      </c>
      <c r="E61" s="61">
        <v>23.13</v>
      </c>
      <c r="F61" s="52">
        <f t="shared" si="3"/>
        <v>15.0345</v>
      </c>
      <c r="G61" s="53">
        <f t="shared" si="5"/>
        <v>1428.2774999999999</v>
      </c>
      <c r="H61" s="129"/>
    </row>
    <row r="62" spans="1:8" s="3" customFormat="1" ht="15">
      <c r="A62" s="55">
        <v>80087205</v>
      </c>
      <c r="B62" s="56" t="s">
        <v>103</v>
      </c>
      <c r="C62" s="57">
        <v>0.5</v>
      </c>
      <c r="D62" s="60">
        <v>3</v>
      </c>
      <c r="E62" s="61">
        <v>29.34</v>
      </c>
      <c r="F62" s="52">
        <f t="shared" si="3"/>
        <v>19.070999999999998</v>
      </c>
      <c r="G62" s="53">
        <f t="shared" si="5"/>
        <v>1811.7449999999999</v>
      </c>
      <c r="H62" s="129"/>
    </row>
    <row r="63" spans="1:8" s="3" customFormat="1" ht="15">
      <c r="A63" s="55" t="s">
        <v>104</v>
      </c>
      <c r="B63" s="56" t="s">
        <v>105</v>
      </c>
      <c r="C63" s="57">
        <v>0.5</v>
      </c>
      <c r="D63" s="60">
        <v>3</v>
      </c>
      <c r="E63" s="61">
        <v>29.34</v>
      </c>
      <c r="F63" s="52">
        <f t="shared" si="3"/>
        <v>19.070999999999998</v>
      </c>
      <c r="G63" s="53">
        <f t="shared" si="5"/>
        <v>1811.7449999999999</v>
      </c>
      <c r="H63" s="129"/>
    </row>
    <row r="64" spans="1:8" s="3" customFormat="1" ht="15">
      <c r="A64" s="55" t="s">
        <v>106</v>
      </c>
      <c r="B64" s="56" t="s">
        <v>107</v>
      </c>
      <c r="C64" s="57">
        <v>0.5</v>
      </c>
      <c r="D64" s="60">
        <v>3</v>
      </c>
      <c r="E64" s="61">
        <v>23.13</v>
      </c>
      <c r="F64" s="52">
        <f t="shared" si="3"/>
        <v>15.0345</v>
      </c>
      <c r="G64" s="53">
        <f t="shared" si="5"/>
        <v>1428.2774999999999</v>
      </c>
      <c r="H64" s="129"/>
    </row>
    <row r="65" spans="1:8" s="3" customFormat="1" ht="15">
      <c r="A65" s="55" t="s">
        <v>108</v>
      </c>
      <c r="B65" s="56" t="s">
        <v>109</v>
      </c>
      <c r="C65" s="57">
        <v>0.5</v>
      </c>
      <c r="D65" s="60">
        <v>3</v>
      </c>
      <c r="E65" s="61">
        <v>23.13</v>
      </c>
      <c r="F65" s="52">
        <f t="shared" si="3"/>
        <v>15.0345</v>
      </c>
      <c r="G65" s="53">
        <f t="shared" si="5"/>
        <v>1428.2774999999999</v>
      </c>
      <c r="H65" s="129"/>
    </row>
    <row r="66" spans="1:8" s="3" customFormat="1" ht="15">
      <c r="A66" s="55" t="s">
        <v>110</v>
      </c>
      <c r="B66" s="56" t="s">
        <v>111</v>
      </c>
      <c r="C66" s="57">
        <v>0.5</v>
      </c>
      <c r="D66" s="60">
        <v>3</v>
      </c>
      <c r="E66" s="61">
        <v>23.13</v>
      </c>
      <c r="F66" s="52">
        <f t="shared" si="3"/>
        <v>15.0345</v>
      </c>
      <c r="G66" s="53">
        <f t="shared" si="5"/>
        <v>1428.2774999999999</v>
      </c>
      <c r="H66" s="129"/>
    </row>
    <row r="67" spans="1:8" s="3" customFormat="1" ht="15">
      <c r="A67" s="55" t="s">
        <v>112</v>
      </c>
      <c r="B67" s="56" t="s">
        <v>113</v>
      </c>
      <c r="C67" s="57">
        <v>0.5</v>
      </c>
      <c r="D67" s="60">
        <v>3</v>
      </c>
      <c r="E67" s="61">
        <v>23.13</v>
      </c>
      <c r="F67" s="52">
        <f t="shared" si="3"/>
        <v>15.0345</v>
      </c>
      <c r="G67" s="53">
        <f t="shared" si="5"/>
        <v>1428.2774999999999</v>
      </c>
      <c r="H67" s="129"/>
    </row>
    <row r="68" spans="1:8" s="3" customFormat="1" ht="15">
      <c r="A68" s="55" t="s">
        <v>114</v>
      </c>
      <c r="B68" s="56" t="s">
        <v>115</v>
      </c>
      <c r="C68" s="57">
        <v>0.5</v>
      </c>
      <c r="D68" s="60">
        <v>3</v>
      </c>
      <c r="E68" s="61">
        <v>23.13</v>
      </c>
      <c r="F68" s="52">
        <f t="shared" si="3"/>
        <v>15.0345</v>
      </c>
      <c r="G68" s="53">
        <f t="shared" si="5"/>
        <v>1428.2774999999999</v>
      </c>
      <c r="H68" s="129"/>
    </row>
    <row r="69" spans="1:8" s="3" customFormat="1" ht="15">
      <c r="A69" s="55">
        <v>80086010</v>
      </c>
      <c r="B69" s="56" t="s">
        <v>116</v>
      </c>
      <c r="C69" s="59" t="s">
        <v>15</v>
      </c>
      <c r="D69" s="60">
        <v>3</v>
      </c>
      <c r="E69" s="61">
        <v>50.8</v>
      </c>
      <c r="F69" s="52">
        <f t="shared" si="3"/>
        <v>33.019999999999996</v>
      </c>
      <c r="G69" s="53">
        <f t="shared" si="5"/>
        <v>3136.8999999999996</v>
      </c>
      <c r="H69" s="129"/>
    </row>
    <row r="70" spans="1:8" s="3" customFormat="1" ht="15">
      <c r="A70" s="55">
        <v>80085010</v>
      </c>
      <c r="B70" s="56" t="s">
        <v>117</v>
      </c>
      <c r="C70" s="59" t="s">
        <v>15</v>
      </c>
      <c r="D70" s="60">
        <v>3</v>
      </c>
      <c r="E70" s="61">
        <v>50.8</v>
      </c>
      <c r="F70" s="52">
        <f t="shared" si="3"/>
        <v>33.019999999999996</v>
      </c>
      <c r="G70" s="53">
        <f t="shared" si="5"/>
        <v>3136.8999999999996</v>
      </c>
      <c r="H70" s="129"/>
    </row>
    <row r="71" spans="1:8" s="3" customFormat="1" ht="15">
      <c r="A71" s="55" t="s">
        <v>118</v>
      </c>
      <c r="B71" s="56" t="s">
        <v>119</v>
      </c>
      <c r="C71" s="57" t="s">
        <v>15</v>
      </c>
      <c r="D71" s="60">
        <v>3</v>
      </c>
      <c r="E71" s="61">
        <v>50.8</v>
      </c>
      <c r="F71" s="52">
        <f t="shared" si="3"/>
        <v>33.019999999999996</v>
      </c>
      <c r="G71" s="53">
        <f t="shared" si="5"/>
        <v>3136.8999999999996</v>
      </c>
      <c r="H71" s="129"/>
    </row>
    <row r="72" spans="1:8" s="3" customFormat="1" ht="15">
      <c r="A72" s="55">
        <v>80080110</v>
      </c>
      <c r="B72" s="56" t="s">
        <v>120</v>
      </c>
      <c r="C72" s="59" t="s">
        <v>15</v>
      </c>
      <c r="D72" s="60">
        <v>3</v>
      </c>
      <c r="E72" s="61">
        <v>50.8</v>
      </c>
      <c r="F72" s="52">
        <f t="shared" si="3"/>
        <v>33.019999999999996</v>
      </c>
      <c r="G72" s="53">
        <f t="shared" si="5"/>
        <v>3136.8999999999996</v>
      </c>
      <c r="H72" s="129"/>
    </row>
    <row r="73" spans="1:8" s="3" customFormat="1" ht="15">
      <c r="A73" s="55">
        <v>80087510</v>
      </c>
      <c r="B73" s="56" t="s">
        <v>121</v>
      </c>
      <c r="C73" s="59" t="s">
        <v>15</v>
      </c>
      <c r="D73" s="60">
        <v>3</v>
      </c>
      <c r="E73" s="61">
        <v>50.8</v>
      </c>
      <c r="F73" s="52">
        <f t="shared" si="3"/>
        <v>33.019999999999996</v>
      </c>
      <c r="G73" s="53">
        <f t="shared" si="5"/>
        <v>3136.8999999999996</v>
      </c>
      <c r="H73" s="129"/>
    </row>
    <row r="74" spans="1:8" s="3" customFormat="1" ht="15">
      <c r="A74" s="96" t="s">
        <v>122</v>
      </c>
      <c r="B74" s="97" t="s">
        <v>123</v>
      </c>
      <c r="C74" s="103" t="s">
        <v>15</v>
      </c>
      <c r="D74" s="114">
        <v>3</v>
      </c>
      <c r="E74" s="99">
        <v>50.8</v>
      </c>
      <c r="F74" s="73">
        <f t="shared" si="3"/>
        <v>33.019999999999996</v>
      </c>
      <c r="G74" s="104">
        <f t="shared" si="5"/>
        <v>3136.8999999999996</v>
      </c>
      <c r="H74" s="129"/>
    </row>
    <row r="75" spans="1:8" s="1" customFormat="1" ht="15.75">
      <c r="A75" s="146" t="s">
        <v>124</v>
      </c>
      <c r="B75" s="147"/>
      <c r="C75" s="147"/>
      <c r="D75" s="147"/>
      <c r="E75" s="147"/>
      <c r="F75" s="147"/>
      <c r="G75" s="148"/>
      <c r="H75" s="129"/>
    </row>
    <row r="76" spans="1:8" s="3" customFormat="1" ht="15">
      <c r="A76" s="47" t="s">
        <v>125</v>
      </c>
      <c r="B76" s="48" t="s">
        <v>126</v>
      </c>
      <c r="C76" s="49">
        <v>0.5</v>
      </c>
      <c r="D76" s="92">
        <v>3</v>
      </c>
      <c r="E76" s="51">
        <v>36.42</v>
      </c>
      <c r="F76" s="93">
        <f t="shared" ref="F76:F80" si="6">E76-E76*$F$7</f>
        <v>23.673000000000002</v>
      </c>
      <c r="G76" s="94">
        <f>F76*$G$7</f>
        <v>2248.9350000000004</v>
      </c>
      <c r="H76" s="129"/>
    </row>
    <row r="77" spans="1:8" s="3" customFormat="1" ht="15">
      <c r="A77" s="62" t="s">
        <v>127</v>
      </c>
      <c r="B77" s="101" t="s">
        <v>128</v>
      </c>
      <c r="C77" s="102">
        <v>0.5</v>
      </c>
      <c r="D77" s="50">
        <v>3</v>
      </c>
      <c r="E77" s="58">
        <v>36.42</v>
      </c>
      <c r="F77" s="52">
        <f t="shared" si="6"/>
        <v>23.673000000000002</v>
      </c>
      <c r="G77" s="53">
        <f>F77*$G$7</f>
        <v>2248.9350000000004</v>
      </c>
      <c r="H77" s="129"/>
    </row>
    <row r="78" spans="1:8" s="3" customFormat="1" ht="15">
      <c r="A78" s="62" t="s">
        <v>129</v>
      </c>
      <c r="B78" s="101" t="s">
        <v>130</v>
      </c>
      <c r="C78" s="102">
        <v>0.5</v>
      </c>
      <c r="D78" s="50">
        <v>3</v>
      </c>
      <c r="E78" s="58">
        <v>36.42</v>
      </c>
      <c r="F78" s="52">
        <f t="shared" si="6"/>
        <v>23.673000000000002</v>
      </c>
      <c r="G78" s="53">
        <f>F78*$G$7</f>
        <v>2248.9350000000004</v>
      </c>
      <c r="H78" s="129"/>
    </row>
    <row r="79" spans="1:8" s="3" customFormat="1" ht="15">
      <c r="A79" s="55">
        <v>80097010</v>
      </c>
      <c r="B79" s="56" t="s">
        <v>131</v>
      </c>
      <c r="C79" s="102" t="s">
        <v>15</v>
      </c>
      <c r="D79" s="50">
        <v>3</v>
      </c>
      <c r="E79" s="58">
        <v>71.06</v>
      </c>
      <c r="F79" s="52">
        <f t="shared" si="6"/>
        <v>46.189000000000007</v>
      </c>
      <c r="G79" s="53">
        <f>F79*$G$7</f>
        <v>4387.9550000000008</v>
      </c>
      <c r="H79" s="129"/>
    </row>
    <row r="80" spans="1:8" s="3" customFormat="1" ht="15">
      <c r="A80" s="96">
        <v>80098005</v>
      </c>
      <c r="B80" s="97" t="s">
        <v>132</v>
      </c>
      <c r="C80" s="105">
        <v>0.5</v>
      </c>
      <c r="D80" s="71">
        <v>3</v>
      </c>
      <c r="E80" s="72">
        <v>36.42</v>
      </c>
      <c r="F80" s="73">
        <f t="shared" si="6"/>
        <v>23.673000000000002</v>
      </c>
      <c r="G80" s="104">
        <f>F80*$G$7</f>
        <v>2248.9350000000004</v>
      </c>
      <c r="H80" s="129"/>
    </row>
    <row r="81" spans="1:8" s="1" customFormat="1" ht="15.75">
      <c r="A81" s="146" t="s">
        <v>133</v>
      </c>
      <c r="B81" s="147"/>
      <c r="C81" s="147"/>
      <c r="D81" s="147"/>
      <c r="E81" s="147"/>
      <c r="F81" s="147"/>
      <c r="G81" s="148"/>
      <c r="H81" s="129"/>
    </row>
    <row r="82" spans="1:8" s="3" customFormat="1" ht="15">
      <c r="A82" s="106" t="s">
        <v>134</v>
      </c>
      <c r="B82" s="107" t="s">
        <v>135</v>
      </c>
      <c r="C82" s="108" t="s">
        <v>136</v>
      </c>
      <c r="D82" s="92">
        <v>2</v>
      </c>
      <c r="E82" s="51">
        <v>27.14</v>
      </c>
      <c r="F82" s="93">
        <f t="shared" si="3"/>
        <v>17.641000000000002</v>
      </c>
      <c r="G82" s="94">
        <f t="shared" ref="G82:G89" si="7">F82*$G$7</f>
        <v>1675.8950000000002</v>
      </c>
      <c r="H82" s="129"/>
    </row>
    <row r="83" spans="1:8" s="3" customFormat="1" ht="15">
      <c r="A83" s="109" t="s">
        <v>137</v>
      </c>
      <c r="B83" s="63" t="s">
        <v>138</v>
      </c>
      <c r="C83" s="59" t="s">
        <v>136</v>
      </c>
      <c r="D83" s="50">
        <v>2</v>
      </c>
      <c r="E83" s="58">
        <v>27.14</v>
      </c>
      <c r="F83" s="52">
        <f t="shared" ref="F83:F85" si="8">E83-E83*$F$7</f>
        <v>17.641000000000002</v>
      </c>
      <c r="G83" s="53">
        <f t="shared" si="7"/>
        <v>1675.8950000000002</v>
      </c>
      <c r="H83" s="129"/>
    </row>
    <row r="84" spans="1:8" s="3" customFormat="1" ht="15">
      <c r="A84" s="109" t="s">
        <v>139</v>
      </c>
      <c r="B84" s="63" t="s">
        <v>140</v>
      </c>
      <c r="C84" s="59" t="s">
        <v>136</v>
      </c>
      <c r="D84" s="50">
        <v>2</v>
      </c>
      <c r="E84" s="58">
        <v>27.14</v>
      </c>
      <c r="F84" s="52">
        <f t="shared" si="8"/>
        <v>17.641000000000002</v>
      </c>
      <c r="G84" s="53">
        <f t="shared" si="7"/>
        <v>1675.8950000000002</v>
      </c>
      <c r="H84" s="129"/>
    </row>
    <row r="85" spans="1:8" s="3" customFormat="1" ht="15">
      <c r="A85" s="109" t="s">
        <v>141</v>
      </c>
      <c r="B85" s="63" t="s">
        <v>142</v>
      </c>
      <c r="C85" s="59" t="s">
        <v>136</v>
      </c>
      <c r="D85" s="50">
        <v>2</v>
      </c>
      <c r="E85" s="58">
        <v>27.14</v>
      </c>
      <c r="F85" s="52">
        <f t="shared" si="8"/>
        <v>17.641000000000002</v>
      </c>
      <c r="G85" s="53">
        <f t="shared" si="7"/>
        <v>1675.8950000000002</v>
      </c>
      <c r="H85" s="129"/>
    </row>
    <row r="86" spans="1:8" s="3" customFormat="1" ht="15">
      <c r="A86" s="109" t="s">
        <v>143</v>
      </c>
      <c r="B86" s="63" t="s">
        <v>144</v>
      </c>
      <c r="C86" s="59" t="s">
        <v>136</v>
      </c>
      <c r="D86" s="50">
        <v>2</v>
      </c>
      <c r="E86" s="58">
        <v>27.14</v>
      </c>
      <c r="F86" s="52">
        <f t="shared" si="3"/>
        <v>17.641000000000002</v>
      </c>
      <c r="G86" s="53">
        <f t="shared" si="7"/>
        <v>1675.8950000000002</v>
      </c>
      <c r="H86" s="129"/>
    </row>
    <row r="87" spans="1:8" s="3" customFormat="1" ht="15">
      <c r="A87" s="109" t="s">
        <v>145</v>
      </c>
      <c r="B87" s="63" t="s">
        <v>146</v>
      </c>
      <c r="C87" s="59" t="s">
        <v>136</v>
      </c>
      <c r="D87" s="50">
        <v>2</v>
      </c>
      <c r="E87" s="58">
        <v>27.14</v>
      </c>
      <c r="F87" s="52">
        <f t="shared" si="3"/>
        <v>17.641000000000002</v>
      </c>
      <c r="G87" s="53">
        <f t="shared" si="7"/>
        <v>1675.8950000000002</v>
      </c>
      <c r="H87" s="129"/>
    </row>
    <row r="88" spans="1:8" s="3" customFormat="1" ht="15">
      <c r="A88" s="109" t="s">
        <v>147</v>
      </c>
      <c r="B88" s="63" t="s">
        <v>148</v>
      </c>
      <c r="C88" s="59" t="s">
        <v>136</v>
      </c>
      <c r="D88" s="50">
        <v>2</v>
      </c>
      <c r="E88" s="58">
        <v>27.14</v>
      </c>
      <c r="F88" s="52">
        <f t="shared" si="3"/>
        <v>17.641000000000002</v>
      </c>
      <c r="G88" s="53">
        <f t="shared" si="7"/>
        <v>1675.8950000000002</v>
      </c>
      <c r="H88" s="129"/>
    </row>
    <row r="89" spans="1:8" s="3" customFormat="1" ht="15">
      <c r="A89" s="110" t="s">
        <v>149</v>
      </c>
      <c r="B89" s="111" t="s">
        <v>150</v>
      </c>
      <c r="C89" s="98" t="s">
        <v>136</v>
      </c>
      <c r="D89" s="71">
        <v>2</v>
      </c>
      <c r="E89" s="72">
        <v>27.14</v>
      </c>
      <c r="F89" s="73">
        <f t="shared" si="3"/>
        <v>17.641000000000002</v>
      </c>
      <c r="G89" s="104">
        <f t="shared" si="7"/>
        <v>1675.8950000000002</v>
      </c>
      <c r="H89" s="129"/>
    </row>
    <row r="90" spans="1:8" s="1" customFormat="1" ht="15.75">
      <c r="A90" s="146" t="s">
        <v>151</v>
      </c>
      <c r="B90" s="147"/>
      <c r="C90" s="147"/>
      <c r="D90" s="147"/>
      <c r="E90" s="147"/>
      <c r="F90" s="147"/>
      <c r="G90" s="148"/>
      <c r="H90" s="129"/>
    </row>
    <row r="91" spans="1:8" s="3" customFormat="1" ht="15">
      <c r="A91" s="112">
        <v>80000110</v>
      </c>
      <c r="B91" s="90" t="s">
        <v>152</v>
      </c>
      <c r="C91" s="132" t="s">
        <v>15</v>
      </c>
      <c r="D91" s="92">
        <v>2</v>
      </c>
      <c r="E91" s="51">
        <v>21.89</v>
      </c>
      <c r="F91" s="93">
        <f t="shared" si="3"/>
        <v>14.2285</v>
      </c>
      <c r="G91" s="94">
        <f t="shared" ref="G91:G98" si="9">F91*$G$7</f>
        <v>1351.7075</v>
      </c>
      <c r="H91" s="129"/>
    </row>
    <row r="92" spans="1:8" s="3" customFormat="1" ht="15">
      <c r="A92" s="55">
        <v>80000210</v>
      </c>
      <c r="B92" s="63" t="s">
        <v>153</v>
      </c>
      <c r="C92" s="57">
        <v>1</v>
      </c>
      <c r="D92" s="71">
        <v>3</v>
      </c>
      <c r="E92" s="58">
        <v>50.8</v>
      </c>
      <c r="F92" s="52">
        <f t="shared" si="3"/>
        <v>33.019999999999996</v>
      </c>
      <c r="G92" s="53">
        <f t="shared" si="9"/>
        <v>3136.8999999999996</v>
      </c>
      <c r="H92" s="129"/>
    </row>
    <row r="93" spans="1:8" s="3" customFormat="1" ht="15">
      <c r="A93" s="96">
        <v>80000310</v>
      </c>
      <c r="B93" s="97" t="s">
        <v>154</v>
      </c>
      <c r="C93" s="103">
        <v>1</v>
      </c>
      <c r="D93" s="133">
        <v>3</v>
      </c>
      <c r="E93" s="72">
        <v>32.020000000000003</v>
      </c>
      <c r="F93" s="73">
        <f t="shared" si="3"/>
        <v>20.813000000000002</v>
      </c>
      <c r="G93" s="53">
        <f t="shared" si="9"/>
        <v>1977.2350000000001</v>
      </c>
      <c r="H93" s="129"/>
    </row>
    <row r="94" spans="1:8" s="3" customFormat="1" ht="15.75" customHeight="1">
      <c r="A94" s="74">
        <v>80095505</v>
      </c>
      <c r="B94" s="75" t="s">
        <v>155</v>
      </c>
      <c r="C94" s="76" t="s">
        <v>96</v>
      </c>
      <c r="D94" s="77">
        <v>3</v>
      </c>
      <c r="E94" s="78">
        <v>87.68</v>
      </c>
      <c r="F94" s="134">
        <f t="shared" si="3"/>
        <v>56.992000000000004</v>
      </c>
      <c r="G94" s="80">
        <f t="shared" si="9"/>
        <v>5414.2400000000007</v>
      </c>
      <c r="H94" s="81" t="s">
        <v>73</v>
      </c>
    </row>
    <row r="95" spans="1:8" s="3" customFormat="1" ht="15.75" customHeight="1">
      <c r="A95" s="74">
        <v>80098505</v>
      </c>
      <c r="B95" s="75" t="s">
        <v>156</v>
      </c>
      <c r="C95" s="76" t="s">
        <v>96</v>
      </c>
      <c r="D95" s="77">
        <v>3</v>
      </c>
      <c r="E95" s="78">
        <v>87.68</v>
      </c>
      <c r="F95" s="134">
        <f t="shared" si="3"/>
        <v>56.992000000000004</v>
      </c>
      <c r="G95" s="80">
        <f t="shared" si="9"/>
        <v>5414.2400000000007</v>
      </c>
      <c r="H95" s="81" t="s">
        <v>73</v>
      </c>
    </row>
    <row r="96" spans="1:8" s="3" customFormat="1" ht="15">
      <c r="A96" s="74">
        <v>80090505</v>
      </c>
      <c r="B96" s="75" t="s">
        <v>157</v>
      </c>
      <c r="C96" s="76" t="s">
        <v>15</v>
      </c>
      <c r="D96" s="77">
        <v>3</v>
      </c>
      <c r="E96" s="78">
        <v>442.68</v>
      </c>
      <c r="F96" s="134">
        <f t="shared" si="3"/>
        <v>287.74200000000002</v>
      </c>
      <c r="G96" s="80">
        <f t="shared" si="9"/>
        <v>27335.49</v>
      </c>
      <c r="H96" s="81" t="s">
        <v>73</v>
      </c>
    </row>
    <row r="97" spans="1:8" s="3" customFormat="1" ht="15">
      <c r="A97" s="74">
        <v>80093010</v>
      </c>
      <c r="B97" s="75" t="s">
        <v>158</v>
      </c>
      <c r="C97" s="76" t="s">
        <v>15</v>
      </c>
      <c r="D97" s="77">
        <v>3</v>
      </c>
      <c r="E97" s="116">
        <v>79.260000000000005</v>
      </c>
      <c r="F97" s="134">
        <f t="shared" si="3"/>
        <v>51.519000000000005</v>
      </c>
      <c r="G97" s="80">
        <f t="shared" si="9"/>
        <v>4894.3050000000003</v>
      </c>
      <c r="H97" s="81" t="s">
        <v>73</v>
      </c>
    </row>
    <row r="98" spans="1:8" ht="15">
      <c r="A98" s="74">
        <v>80093310</v>
      </c>
      <c r="B98" s="75" t="s">
        <v>159</v>
      </c>
      <c r="C98" s="76" t="s">
        <v>15</v>
      </c>
      <c r="D98" s="135">
        <v>3</v>
      </c>
      <c r="E98" s="117">
        <v>79.260000000000005</v>
      </c>
      <c r="F98" s="134">
        <f t="shared" si="3"/>
        <v>51.519000000000005</v>
      </c>
      <c r="G98" s="80">
        <f t="shared" si="9"/>
        <v>4894.3050000000003</v>
      </c>
      <c r="H98" s="81" t="s">
        <v>73</v>
      </c>
    </row>
    <row r="100" spans="1:8">
      <c r="B100" s="136"/>
    </row>
  </sheetData>
  <sheetProtection selectLockedCells="1" selectUnlockedCells="1"/>
  <mergeCells count="10">
    <mergeCell ref="A59:G59"/>
    <mergeCell ref="A75:G75"/>
    <mergeCell ref="A81:G81"/>
    <mergeCell ref="A90:G90"/>
    <mergeCell ref="A1:G2"/>
    <mergeCell ref="D3:G3"/>
    <mergeCell ref="D4:G4"/>
    <mergeCell ref="A5:G5"/>
    <mergeCell ref="A8:G8"/>
    <mergeCell ref="A44:G44"/>
  </mergeCells>
  <pageMargins left="0.7" right="0.7" top="0.75" bottom="0.75" header="0.51180555555555596" footer="0.51180555555555596"/>
  <pageSetup paperSize="9" scale="62" firstPageNumber="0" fitToHeight="0" orientation="landscape" useFirstPageNumber="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6"/>
  <sheetViews>
    <sheetView workbookViewId="0">
      <selection activeCell="A6" sqref="A6:G6"/>
    </sheetView>
  </sheetViews>
  <sheetFormatPr defaultColWidth="9" defaultRowHeight="12.75"/>
  <cols>
    <col min="1" max="1" width="12.42578125" customWidth="1"/>
    <col min="2" max="2" width="82.140625" customWidth="1"/>
    <col min="3" max="3" width="11.140625" customWidth="1"/>
    <col min="4" max="4" width="9" customWidth="1"/>
    <col min="5" max="5" width="11.85546875" customWidth="1"/>
    <col min="6" max="6" width="12.42578125" style="36" customWidth="1"/>
    <col min="7" max="7" width="14.5703125" customWidth="1"/>
    <col min="8" max="8" width="20.7109375" customWidth="1"/>
  </cols>
  <sheetData>
    <row r="1" spans="1:8" ht="81" customHeight="1">
      <c r="A1" s="155" t="s">
        <v>160</v>
      </c>
      <c r="B1" s="155"/>
    </row>
    <row r="2" spans="1:8" ht="12.75" customHeight="1">
      <c r="A2" s="159" t="s">
        <v>161</v>
      </c>
      <c r="B2" s="159"/>
      <c r="C2" s="159"/>
      <c r="D2" s="159"/>
      <c r="E2" s="159"/>
      <c r="F2" s="159"/>
      <c r="G2" s="159"/>
    </row>
    <row r="3" spans="1:8" ht="39" customHeight="1">
      <c r="A3" s="159"/>
      <c r="B3" s="159"/>
      <c r="C3" s="159"/>
      <c r="D3" s="159"/>
      <c r="E3" s="159"/>
      <c r="F3" s="159"/>
      <c r="G3" s="159"/>
    </row>
    <row r="4" spans="1:8" ht="42.75">
      <c r="A4" s="5" t="s">
        <v>3</v>
      </c>
      <c r="B4" s="6" t="s">
        <v>4</v>
      </c>
      <c r="C4" s="37" t="s">
        <v>5</v>
      </c>
      <c r="D4" s="37" t="s">
        <v>162</v>
      </c>
      <c r="E4" s="8" t="s">
        <v>163</v>
      </c>
      <c r="F4" s="38" t="s">
        <v>8</v>
      </c>
      <c r="G4" s="10" t="s">
        <v>9</v>
      </c>
      <c r="H4" s="39" t="s">
        <v>164</v>
      </c>
    </row>
    <row r="5" spans="1:8" ht="21.75" customHeight="1">
      <c r="A5" s="40"/>
      <c r="B5" s="41"/>
      <c r="C5" s="42"/>
      <c r="D5" s="42"/>
      <c r="E5" s="43"/>
      <c r="F5" s="44">
        <v>0.35</v>
      </c>
      <c r="G5" s="45">
        <v>95</v>
      </c>
      <c r="H5" s="46">
        <f>SUM(G7:G41,G43:G56,G58:G72,G74:G78,G80:G87,G89:G96)</f>
        <v>254605.12999999971</v>
      </c>
    </row>
    <row r="6" spans="1:8" s="1" customFormat="1" ht="15.75">
      <c r="A6" s="156" t="s">
        <v>10</v>
      </c>
      <c r="B6" s="156"/>
      <c r="C6" s="156"/>
      <c r="D6" s="156"/>
      <c r="E6" s="156"/>
      <c r="F6" s="157"/>
      <c r="G6" s="157"/>
    </row>
    <row r="7" spans="1:8" s="3" customFormat="1" ht="15">
      <c r="A7" s="47" t="s">
        <v>11</v>
      </c>
      <c r="B7" s="48" t="s">
        <v>12</v>
      </c>
      <c r="C7" s="49" t="s">
        <v>13</v>
      </c>
      <c r="D7" s="50">
        <v>1</v>
      </c>
      <c r="E7" s="51">
        <v>120.09</v>
      </c>
      <c r="F7" s="52">
        <f>(E7-E7*$F$5)*D7</f>
        <v>78.058500000000009</v>
      </c>
      <c r="G7" s="53">
        <f>F7*$G$5</f>
        <v>7415.5575000000008</v>
      </c>
      <c r="H7" s="54"/>
    </row>
    <row r="8" spans="1:8" s="3" customFormat="1" ht="15">
      <c r="A8" s="55">
        <v>80070310</v>
      </c>
      <c r="B8" s="56" t="s">
        <v>14</v>
      </c>
      <c r="C8" s="57" t="s">
        <v>15</v>
      </c>
      <c r="D8" s="50">
        <v>1</v>
      </c>
      <c r="E8" s="58">
        <v>50.8</v>
      </c>
      <c r="F8" s="52">
        <f>(E8-E8*$F$5)*D8</f>
        <v>33.019999999999996</v>
      </c>
      <c r="G8" s="53">
        <f t="shared" ref="G8:G41" si="0">F8*$G$5</f>
        <v>3136.8999999999996</v>
      </c>
      <c r="H8" s="54"/>
    </row>
    <row r="9" spans="1:8" s="3" customFormat="1" ht="15">
      <c r="A9" s="55" t="s">
        <v>16</v>
      </c>
      <c r="B9" s="56" t="s">
        <v>17</v>
      </c>
      <c r="C9" s="57" t="s">
        <v>15</v>
      </c>
      <c r="D9" s="50">
        <v>1</v>
      </c>
      <c r="E9" s="58">
        <v>32.35</v>
      </c>
      <c r="F9" s="52">
        <f>(E9-E9*$F$5)*D9</f>
        <v>21.027500000000003</v>
      </c>
      <c r="G9" s="53">
        <f t="shared" si="0"/>
        <v>1997.6125000000004</v>
      </c>
      <c r="H9" s="54"/>
    </row>
    <row r="10" spans="1:8" s="3" customFormat="1" ht="15">
      <c r="A10" s="55" t="s">
        <v>18</v>
      </c>
      <c r="B10" s="56" t="s">
        <v>19</v>
      </c>
      <c r="C10" s="57" t="s">
        <v>15</v>
      </c>
      <c r="D10" s="50">
        <v>1</v>
      </c>
      <c r="E10" s="58">
        <v>32.020000000000003</v>
      </c>
      <c r="F10" s="52">
        <f>(E10-E10*$F$5)*D10</f>
        <v>20.813000000000002</v>
      </c>
      <c r="G10" s="53">
        <f t="shared" si="0"/>
        <v>1977.2350000000001</v>
      </c>
      <c r="H10" s="54"/>
    </row>
    <row r="11" spans="1:8" s="3" customFormat="1" ht="15">
      <c r="A11" s="55" t="s">
        <v>20</v>
      </c>
      <c r="B11" s="56" t="s">
        <v>21</v>
      </c>
      <c r="C11" s="57" t="s">
        <v>15</v>
      </c>
      <c r="D11" s="50">
        <v>1</v>
      </c>
      <c r="E11" s="58">
        <v>32.020000000000003</v>
      </c>
      <c r="F11" s="52">
        <f>(E11-E11*$F$5)*D11</f>
        <v>20.813000000000002</v>
      </c>
      <c r="G11" s="53">
        <f t="shared" si="0"/>
        <v>1977.2350000000001</v>
      </c>
      <c r="H11" s="54"/>
    </row>
    <row r="12" spans="1:8" s="3" customFormat="1" ht="15">
      <c r="A12" s="55">
        <v>80072237</v>
      </c>
      <c r="B12" s="56" t="s">
        <v>22</v>
      </c>
      <c r="C12" s="57" t="s">
        <v>13</v>
      </c>
      <c r="D12" s="50">
        <v>1</v>
      </c>
      <c r="E12" s="58">
        <v>120.09</v>
      </c>
      <c r="F12" s="52">
        <f t="shared" ref="F12:F41" si="1">(E12-E12*$F$5)*D12</f>
        <v>78.058500000000009</v>
      </c>
      <c r="G12" s="53">
        <f t="shared" si="0"/>
        <v>7415.5575000000008</v>
      </c>
      <c r="H12" s="54"/>
    </row>
    <row r="13" spans="1:8" s="3" customFormat="1" ht="15">
      <c r="A13" s="55" t="s">
        <v>23</v>
      </c>
      <c r="B13" s="56" t="s">
        <v>24</v>
      </c>
      <c r="C13" s="57" t="s">
        <v>15</v>
      </c>
      <c r="D13" s="50">
        <v>1</v>
      </c>
      <c r="E13" s="58">
        <v>32.020000000000003</v>
      </c>
      <c r="F13" s="52">
        <f t="shared" si="1"/>
        <v>20.813000000000002</v>
      </c>
      <c r="G13" s="53">
        <f t="shared" si="0"/>
        <v>1977.2350000000001</v>
      </c>
      <c r="H13" s="54"/>
    </row>
    <row r="14" spans="1:8" s="3" customFormat="1" ht="15">
      <c r="A14" s="55">
        <v>80072510</v>
      </c>
      <c r="B14" s="56" t="s">
        <v>25</v>
      </c>
      <c r="C14" s="59" t="s">
        <v>15</v>
      </c>
      <c r="D14" s="60">
        <v>1</v>
      </c>
      <c r="E14" s="61">
        <v>31.96</v>
      </c>
      <c r="F14" s="52">
        <f t="shared" si="1"/>
        <v>20.774000000000001</v>
      </c>
      <c r="G14" s="53">
        <f t="shared" si="0"/>
        <v>1973.5300000000002</v>
      </c>
      <c r="H14" s="54"/>
    </row>
    <row r="15" spans="1:8" s="3" customFormat="1" ht="15">
      <c r="A15" s="55" t="s">
        <v>26</v>
      </c>
      <c r="B15" s="56" t="s">
        <v>27</v>
      </c>
      <c r="C15" s="57" t="s">
        <v>15</v>
      </c>
      <c r="D15" s="60">
        <v>1</v>
      </c>
      <c r="E15" s="61">
        <v>36.35</v>
      </c>
      <c r="F15" s="52">
        <f t="shared" si="1"/>
        <v>23.627500000000001</v>
      </c>
      <c r="G15" s="53">
        <f t="shared" si="0"/>
        <v>2244.6125000000002</v>
      </c>
      <c r="H15" s="54"/>
    </row>
    <row r="16" spans="1:8" s="3" customFormat="1" ht="15">
      <c r="A16" s="55">
        <v>80077710</v>
      </c>
      <c r="B16" s="56" t="s">
        <v>28</v>
      </c>
      <c r="C16" s="59" t="s">
        <v>15</v>
      </c>
      <c r="D16" s="60">
        <v>1</v>
      </c>
      <c r="E16" s="61">
        <v>36.35</v>
      </c>
      <c r="F16" s="52">
        <f t="shared" si="1"/>
        <v>23.627500000000001</v>
      </c>
      <c r="G16" s="53">
        <f t="shared" si="0"/>
        <v>2244.6125000000002</v>
      </c>
      <c r="H16" s="54"/>
    </row>
    <row r="17" spans="1:8" s="3" customFormat="1" ht="15">
      <c r="A17" s="55" t="s">
        <v>29</v>
      </c>
      <c r="B17" s="56" t="s">
        <v>30</v>
      </c>
      <c r="C17" s="57" t="s">
        <v>15</v>
      </c>
      <c r="D17" s="60">
        <v>1</v>
      </c>
      <c r="E17" s="61">
        <v>48.61</v>
      </c>
      <c r="F17" s="52">
        <f t="shared" si="1"/>
        <v>31.596500000000002</v>
      </c>
      <c r="G17" s="53">
        <f t="shared" si="0"/>
        <v>3001.6675</v>
      </c>
      <c r="H17" s="54"/>
    </row>
    <row r="18" spans="1:8" s="3" customFormat="1" ht="15">
      <c r="A18" s="55" t="s">
        <v>31</v>
      </c>
      <c r="B18" s="56" t="s">
        <v>32</v>
      </c>
      <c r="C18" s="57" t="s">
        <v>15</v>
      </c>
      <c r="D18" s="60">
        <v>1</v>
      </c>
      <c r="E18" s="61">
        <v>48.61</v>
      </c>
      <c r="F18" s="52">
        <f t="shared" si="1"/>
        <v>31.596500000000002</v>
      </c>
      <c r="G18" s="53">
        <f t="shared" si="0"/>
        <v>3001.6675</v>
      </c>
      <c r="H18" s="54"/>
    </row>
    <row r="19" spans="1:8" s="3" customFormat="1" ht="15">
      <c r="A19" s="55" t="s">
        <v>33</v>
      </c>
      <c r="B19" s="56" t="s">
        <v>34</v>
      </c>
      <c r="C19" s="57" t="s">
        <v>15</v>
      </c>
      <c r="D19" s="60">
        <v>1</v>
      </c>
      <c r="E19" s="61">
        <v>36.35</v>
      </c>
      <c r="F19" s="52">
        <f t="shared" si="1"/>
        <v>23.627500000000001</v>
      </c>
      <c r="G19" s="53">
        <f t="shared" si="0"/>
        <v>2244.6125000000002</v>
      </c>
      <c r="H19" s="54"/>
    </row>
    <row r="20" spans="1:8" s="3" customFormat="1" ht="15">
      <c r="A20" s="55">
        <v>80075010</v>
      </c>
      <c r="B20" s="56" t="s">
        <v>35</v>
      </c>
      <c r="C20" s="59" t="s">
        <v>15</v>
      </c>
      <c r="D20" s="60">
        <v>1</v>
      </c>
      <c r="E20" s="61">
        <v>48.61</v>
      </c>
      <c r="F20" s="52">
        <f t="shared" si="1"/>
        <v>31.596500000000002</v>
      </c>
      <c r="G20" s="53">
        <f t="shared" si="0"/>
        <v>3001.6675</v>
      </c>
      <c r="H20" s="54"/>
    </row>
    <row r="21" spans="1:8" s="3" customFormat="1" ht="15">
      <c r="A21" s="55" t="s">
        <v>36</v>
      </c>
      <c r="B21" s="56" t="s">
        <v>37</v>
      </c>
      <c r="C21" s="57" t="s">
        <v>15</v>
      </c>
      <c r="D21" s="60">
        <v>1</v>
      </c>
      <c r="E21" s="58">
        <v>36.35</v>
      </c>
      <c r="F21" s="52">
        <f t="shared" si="1"/>
        <v>23.627500000000001</v>
      </c>
      <c r="G21" s="53">
        <f t="shared" si="0"/>
        <v>2244.6125000000002</v>
      </c>
      <c r="H21" s="54"/>
    </row>
    <row r="22" spans="1:8" s="3" customFormat="1" ht="15">
      <c r="A22" s="55" t="s">
        <v>38</v>
      </c>
      <c r="B22" s="56" t="s">
        <v>39</v>
      </c>
      <c r="C22" s="57" t="s">
        <v>15</v>
      </c>
      <c r="D22" s="60">
        <v>1</v>
      </c>
      <c r="E22" s="58">
        <v>32.020000000000003</v>
      </c>
      <c r="F22" s="52">
        <f t="shared" si="1"/>
        <v>20.813000000000002</v>
      </c>
      <c r="G22" s="53">
        <f t="shared" si="0"/>
        <v>1977.2350000000001</v>
      </c>
      <c r="H22" s="54"/>
    </row>
    <row r="23" spans="1:8" s="3" customFormat="1" ht="15">
      <c r="A23" s="55" t="s">
        <v>40</v>
      </c>
      <c r="B23" s="56" t="s">
        <v>41</v>
      </c>
      <c r="C23" s="57" t="s">
        <v>13</v>
      </c>
      <c r="D23" s="60">
        <v>1</v>
      </c>
      <c r="E23" s="58">
        <v>120.09</v>
      </c>
      <c r="F23" s="52">
        <f t="shared" si="1"/>
        <v>78.058500000000009</v>
      </c>
      <c r="G23" s="53">
        <f t="shared" si="0"/>
        <v>7415.5575000000008</v>
      </c>
      <c r="H23" s="54"/>
    </row>
    <row r="24" spans="1:8" s="3" customFormat="1" ht="15">
      <c r="A24" s="62" t="s">
        <v>42</v>
      </c>
      <c r="B24" s="63" t="s">
        <v>43</v>
      </c>
      <c r="C24" s="64">
        <v>0.5</v>
      </c>
      <c r="D24" s="60">
        <v>1</v>
      </c>
      <c r="E24" s="58">
        <v>17.82</v>
      </c>
      <c r="F24" s="52">
        <f t="shared" si="1"/>
        <v>11.583</v>
      </c>
      <c r="G24" s="53">
        <f t="shared" si="0"/>
        <v>1100.385</v>
      </c>
      <c r="H24" s="54"/>
    </row>
    <row r="25" spans="1:8" s="3" customFormat="1" ht="15">
      <c r="A25" s="62" t="s">
        <v>44</v>
      </c>
      <c r="B25" s="63" t="s">
        <v>45</v>
      </c>
      <c r="C25" s="64">
        <v>0.5</v>
      </c>
      <c r="D25" s="60">
        <v>1</v>
      </c>
      <c r="E25" s="58">
        <v>24.9</v>
      </c>
      <c r="F25" s="52">
        <f t="shared" si="1"/>
        <v>16.185000000000002</v>
      </c>
      <c r="G25" s="53">
        <f t="shared" si="0"/>
        <v>1537.5750000000003</v>
      </c>
      <c r="H25" s="54"/>
    </row>
    <row r="26" spans="1:8" s="3" customFormat="1" ht="15">
      <c r="A26" s="62" t="s">
        <v>46</v>
      </c>
      <c r="B26" s="63" t="s">
        <v>47</v>
      </c>
      <c r="C26" s="64">
        <v>0.5</v>
      </c>
      <c r="D26" s="60">
        <v>1</v>
      </c>
      <c r="E26" s="58">
        <v>24.9</v>
      </c>
      <c r="F26" s="52">
        <f t="shared" si="1"/>
        <v>16.185000000000002</v>
      </c>
      <c r="G26" s="53">
        <f t="shared" si="0"/>
        <v>1537.5750000000003</v>
      </c>
      <c r="H26" s="54"/>
    </row>
    <row r="27" spans="1:8" s="3" customFormat="1" ht="15">
      <c r="A27" s="55" t="s">
        <v>48</v>
      </c>
      <c r="B27" s="63" t="s">
        <v>49</v>
      </c>
      <c r="C27" s="64">
        <v>0.5</v>
      </c>
      <c r="D27" s="60">
        <v>1</v>
      </c>
      <c r="E27" s="58">
        <v>17.82</v>
      </c>
      <c r="F27" s="52">
        <f t="shared" si="1"/>
        <v>11.583</v>
      </c>
      <c r="G27" s="53">
        <f t="shared" si="0"/>
        <v>1100.385</v>
      </c>
      <c r="H27" s="54"/>
    </row>
    <row r="28" spans="1:8" s="3" customFormat="1" ht="15">
      <c r="A28" s="55" t="s">
        <v>50</v>
      </c>
      <c r="B28" s="63" t="s">
        <v>51</v>
      </c>
      <c r="C28" s="64">
        <v>0.5</v>
      </c>
      <c r="D28" s="60">
        <v>1</v>
      </c>
      <c r="E28" s="58">
        <v>17.82</v>
      </c>
      <c r="F28" s="52">
        <f t="shared" si="1"/>
        <v>11.583</v>
      </c>
      <c r="G28" s="53">
        <f t="shared" si="0"/>
        <v>1100.385</v>
      </c>
      <c r="H28" s="54"/>
    </row>
    <row r="29" spans="1:8" s="3" customFormat="1" ht="15">
      <c r="A29" s="55" t="s">
        <v>52</v>
      </c>
      <c r="B29" s="65" t="s">
        <v>53</v>
      </c>
      <c r="C29" s="64">
        <v>0.5</v>
      </c>
      <c r="D29" s="60">
        <v>1</v>
      </c>
      <c r="E29" s="58">
        <v>17.82</v>
      </c>
      <c r="F29" s="52">
        <f t="shared" si="1"/>
        <v>11.583</v>
      </c>
      <c r="G29" s="53">
        <f t="shared" si="0"/>
        <v>1100.385</v>
      </c>
      <c r="H29" s="54"/>
    </row>
    <row r="30" spans="1:8" s="3" customFormat="1" ht="15">
      <c r="A30" s="55" t="s">
        <v>54</v>
      </c>
      <c r="B30" s="65" t="s">
        <v>55</v>
      </c>
      <c r="C30" s="64">
        <v>0.5</v>
      </c>
      <c r="D30" s="60">
        <v>1</v>
      </c>
      <c r="E30" s="58">
        <v>17.82</v>
      </c>
      <c r="F30" s="52">
        <f t="shared" si="1"/>
        <v>11.583</v>
      </c>
      <c r="G30" s="53">
        <f t="shared" si="0"/>
        <v>1100.385</v>
      </c>
      <c r="H30" s="54"/>
    </row>
    <row r="31" spans="1:8" s="3" customFormat="1" ht="15">
      <c r="A31" s="55" t="s">
        <v>56</v>
      </c>
      <c r="B31" s="65" t="s">
        <v>57</v>
      </c>
      <c r="C31" s="64">
        <v>0.5</v>
      </c>
      <c r="D31" s="60">
        <v>1</v>
      </c>
      <c r="E31" s="58">
        <v>17.82</v>
      </c>
      <c r="F31" s="52">
        <f t="shared" si="1"/>
        <v>11.583</v>
      </c>
      <c r="G31" s="53">
        <f t="shared" si="0"/>
        <v>1100.385</v>
      </c>
      <c r="H31" s="54"/>
    </row>
    <row r="32" spans="1:8" s="3" customFormat="1" ht="15">
      <c r="A32" s="55" t="s">
        <v>58</v>
      </c>
      <c r="B32" s="65" t="s">
        <v>59</v>
      </c>
      <c r="C32" s="64">
        <v>0.5</v>
      </c>
      <c r="D32" s="60">
        <v>1</v>
      </c>
      <c r="E32" s="58">
        <v>17.82</v>
      </c>
      <c r="F32" s="52">
        <f t="shared" si="1"/>
        <v>11.583</v>
      </c>
      <c r="G32" s="53">
        <f t="shared" si="0"/>
        <v>1100.385</v>
      </c>
      <c r="H32" s="54"/>
    </row>
    <row r="33" spans="1:8" s="3" customFormat="1" ht="15">
      <c r="A33" s="55" t="s">
        <v>60</v>
      </c>
      <c r="B33" s="65" t="s">
        <v>61</v>
      </c>
      <c r="C33" s="64">
        <v>0.5</v>
      </c>
      <c r="D33" s="60">
        <v>1</v>
      </c>
      <c r="E33" s="58">
        <v>17.82</v>
      </c>
      <c r="F33" s="52">
        <f t="shared" si="1"/>
        <v>11.583</v>
      </c>
      <c r="G33" s="53">
        <f t="shared" si="0"/>
        <v>1100.385</v>
      </c>
      <c r="H33" s="54"/>
    </row>
    <row r="34" spans="1:8" s="3" customFormat="1" ht="15">
      <c r="A34" s="66" t="s">
        <v>62</v>
      </c>
      <c r="B34" s="67" t="s">
        <v>63</v>
      </c>
      <c r="C34" s="59" t="s">
        <v>15</v>
      </c>
      <c r="D34" s="60">
        <v>1</v>
      </c>
      <c r="E34" s="61">
        <v>49.8</v>
      </c>
      <c r="F34" s="52">
        <f t="shared" si="1"/>
        <v>32.370000000000005</v>
      </c>
      <c r="G34" s="53">
        <f t="shared" si="0"/>
        <v>3075.1500000000005</v>
      </c>
      <c r="H34" s="54"/>
    </row>
    <row r="35" spans="1:8" s="3" customFormat="1" ht="15">
      <c r="A35" s="55" t="s">
        <v>64</v>
      </c>
      <c r="B35" s="65" t="s">
        <v>65</v>
      </c>
      <c r="C35" s="64">
        <v>0.5</v>
      </c>
      <c r="D35" s="60">
        <v>1</v>
      </c>
      <c r="E35" s="58">
        <v>24.9</v>
      </c>
      <c r="F35" s="52">
        <f t="shared" si="1"/>
        <v>16.185000000000002</v>
      </c>
      <c r="G35" s="53">
        <f t="shared" si="0"/>
        <v>1537.5750000000003</v>
      </c>
      <c r="H35" s="54"/>
    </row>
    <row r="36" spans="1:8" s="3" customFormat="1" ht="15">
      <c r="A36" s="62" t="s">
        <v>66</v>
      </c>
      <c r="B36" s="65" t="s">
        <v>67</v>
      </c>
      <c r="C36" s="64">
        <v>0.5</v>
      </c>
      <c r="D36" s="60">
        <v>1</v>
      </c>
      <c r="E36" s="58">
        <v>17.82</v>
      </c>
      <c r="F36" s="52">
        <f t="shared" si="1"/>
        <v>11.583</v>
      </c>
      <c r="G36" s="53">
        <f t="shared" si="0"/>
        <v>1100.385</v>
      </c>
      <c r="H36" s="54"/>
    </row>
    <row r="37" spans="1:8" s="3" customFormat="1" ht="15">
      <c r="A37" s="62" t="s">
        <v>68</v>
      </c>
      <c r="B37" s="65" t="s">
        <v>69</v>
      </c>
      <c r="C37" s="64">
        <v>0.5</v>
      </c>
      <c r="D37" s="60">
        <v>1</v>
      </c>
      <c r="E37" s="58">
        <v>26.69</v>
      </c>
      <c r="F37" s="52">
        <f t="shared" si="1"/>
        <v>17.348500000000001</v>
      </c>
      <c r="G37" s="53">
        <f t="shared" si="0"/>
        <v>1648.1075000000001</v>
      </c>
      <c r="H37" s="54"/>
    </row>
    <row r="38" spans="1:8" s="3" customFormat="1" ht="15">
      <c r="A38" s="68" t="s">
        <v>70</v>
      </c>
      <c r="B38" s="69" t="s">
        <v>71</v>
      </c>
      <c r="C38" s="70">
        <v>0.5</v>
      </c>
      <c r="D38" s="71">
        <v>1</v>
      </c>
      <c r="E38" s="72">
        <v>17.82</v>
      </c>
      <c r="F38" s="73">
        <f t="shared" si="1"/>
        <v>11.583</v>
      </c>
      <c r="G38" s="53">
        <f t="shared" si="0"/>
        <v>1100.385</v>
      </c>
      <c r="H38" s="54"/>
    </row>
    <row r="39" spans="1:8" s="3" customFormat="1" ht="15">
      <c r="A39" s="74">
        <v>80071510</v>
      </c>
      <c r="B39" s="75" t="s">
        <v>72</v>
      </c>
      <c r="C39" s="76" t="s">
        <v>15</v>
      </c>
      <c r="D39" s="77">
        <v>1</v>
      </c>
      <c r="E39" s="78">
        <v>52.61</v>
      </c>
      <c r="F39" s="79">
        <f t="shared" si="1"/>
        <v>34.1965</v>
      </c>
      <c r="G39" s="80">
        <f t="shared" si="0"/>
        <v>3248.6675</v>
      </c>
      <c r="H39" s="81" t="s">
        <v>73</v>
      </c>
    </row>
    <row r="40" spans="1:8" s="3" customFormat="1" ht="15">
      <c r="A40" s="74">
        <v>80078510</v>
      </c>
      <c r="B40" s="75" t="s">
        <v>74</v>
      </c>
      <c r="C40" s="76" t="s">
        <v>15</v>
      </c>
      <c r="D40" s="77">
        <v>1</v>
      </c>
      <c r="E40" s="78">
        <v>35.72</v>
      </c>
      <c r="F40" s="79">
        <f t="shared" si="1"/>
        <v>23.218</v>
      </c>
      <c r="G40" s="80">
        <f t="shared" si="0"/>
        <v>2205.71</v>
      </c>
      <c r="H40" s="81" t="s">
        <v>73</v>
      </c>
    </row>
    <row r="41" spans="1:8" s="3" customFormat="1" ht="15">
      <c r="A41" s="82">
        <v>80078710</v>
      </c>
      <c r="B41" s="83" t="s">
        <v>75</v>
      </c>
      <c r="C41" s="84" t="s">
        <v>15</v>
      </c>
      <c r="D41" s="85">
        <v>1</v>
      </c>
      <c r="E41" s="86">
        <v>35.72</v>
      </c>
      <c r="F41" s="87">
        <f t="shared" si="1"/>
        <v>23.218</v>
      </c>
      <c r="G41" s="88">
        <f t="shared" si="0"/>
        <v>2205.71</v>
      </c>
      <c r="H41" s="81" t="s">
        <v>73</v>
      </c>
    </row>
    <row r="42" spans="1:8" s="1" customFormat="1" ht="15.75">
      <c r="A42" s="158" t="s">
        <v>76</v>
      </c>
      <c r="B42" s="158"/>
      <c r="C42" s="158"/>
      <c r="D42" s="158"/>
      <c r="E42" s="158"/>
      <c r="F42" s="158"/>
      <c r="G42" s="158"/>
      <c r="H42" s="54"/>
    </row>
    <row r="43" spans="1:8" s="3" customFormat="1" ht="15">
      <c r="A43" s="89" t="s">
        <v>77</v>
      </c>
      <c r="B43" s="90" t="s">
        <v>78</v>
      </c>
      <c r="C43" s="91" t="s">
        <v>13</v>
      </c>
      <c r="D43" s="92">
        <v>1</v>
      </c>
      <c r="E43" s="51">
        <v>120.09</v>
      </c>
      <c r="F43" s="93">
        <f t="shared" ref="F43:F56" si="2">(E43-E43*$F$5)*D43</f>
        <v>78.058500000000009</v>
      </c>
      <c r="G43" s="94">
        <f t="shared" ref="G43:G56" si="3">F43*$G$5</f>
        <v>7415.5575000000008</v>
      </c>
      <c r="H43" s="54"/>
    </row>
    <row r="44" spans="1:8" s="3" customFormat="1" ht="15">
      <c r="A44" s="55" t="s">
        <v>79</v>
      </c>
      <c r="B44" s="56" t="s">
        <v>80</v>
      </c>
      <c r="C44" s="57" t="s">
        <v>13</v>
      </c>
      <c r="D44" s="50">
        <v>1</v>
      </c>
      <c r="E44" s="58">
        <v>120.09</v>
      </c>
      <c r="F44" s="52">
        <f t="shared" si="2"/>
        <v>78.058500000000009</v>
      </c>
      <c r="G44" s="53">
        <f t="shared" si="3"/>
        <v>7415.5575000000008</v>
      </c>
      <c r="H44" s="54"/>
    </row>
    <row r="45" spans="1:8" s="3" customFormat="1" ht="15">
      <c r="A45" s="55" t="s">
        <v>81</v>
      </c>
      <c r="B45" s="56" t="s">
        <v>82</v>
      </c>
      <c r="C45" s="57" t="s">
        <v>13</v>
      </c>
      <c r="D45" s="50">
        <v>1</v>
      </c>
      <c r="E45" s="58">
        <v>190.53</v>
      </c>
      <c r="F45" s="52">
        <f t="shared" si="2"/>
        <v>123.84450000000001</v>
      </c>
      <c r="G45" s="53">
        <f t="shared" si="3"/>
        <v>11765.227500000001</v>
      </c>
      <c r="H45" s="54"/>
    </row>
    <row r="46" spans="1:8" s="3" customFormat="1" ht="15">
      <c r="A46" s="55">
        <v>80073510</v>
      </c>
      <c r="B46" s="56" t="s">
        <v>83</v>
      </c>
      <c r="C46" s="59" t="s">
        <v>15</v>
      </c>
      <c r="D46" s="50">
        <v>1</v>
      </c>
      <c r="E46" s="61">
        <v>32.020000000000003</v>
      </c>
      <c r="F46" s="52">
        <f t="shared" si="2"/>
        <v>20.813000000000002</v>
      </c>
      <c r="G46" s="53">
        <f t="shared" si="3"/>
        <v>1977.2350000000001</v>
      </c>
      <c r="H46" s="54"/>
    </row>
    <row r="47" spans="1:8" s="3" customFormat="1" ht="15">
      <c r="A47" s="55" t="s">
        <v>84</v>
      </c>
      <c r="B47" s="56" t="s">
        <v>85</v>
      </c>
      <c r="C47" s="57" t="s">
        <v>15</v>
      </c>
      <c r="D47" s="50">
        <v>1</v>
      </c>
      <c r="E47" s="61">
        <v>32.020000000000003</v>
      </c>
      <c r="F47" s="52">
        <f t="shared" si="2"/>
        <v>20.813000000000002</v>
      </c>
      <c r="G47" s="53">
        <f t="shared" si="3"/>
        <v>1977.2350000000001</v>
      </c>
      <c r="H47" s="54"/>
    </row>
    <row r="48" spans="1:8" s="3" customFormat="1" ht="15">
      <c r="A48" s="55">
        <v>80073910</v>
      </c>
      <c r="B48" s="56" t="s">
        <v>86</v>
      </c>
      <c r="C48" s="59" t="s">
        <v>15</v>
      </c>
      <c r="D48" s="50">
        <v>1</v>
      </c>
      <c r="E48" s="61">
        <v>32.020000000000003</v>
      </c>
      <c r="F48" s="52">
        <f t="shared" si="2"/>
        <v>20.813000000000002</v>
      </c>
      <c r="G48" s="53">
        <f t="shared" si="3"/>
        <v>1977.2350000000001</v>
      </c>
      <c r="H48" s="54"/>
    </row>
    <row r="49" spans="1:8" s="3" customFormat="1" ht="15">
      <c r="A49" s="55" t="s">
        <v>87</v>
      </c>
      <c r="B49" s="56" t="s">
        <v>88</v>
      </c>
      <c r="C49" s="57" t="s">
        <v>15</v>
      </c>
      <c r="D49" s="50">
        <v>1</v>
      </c>
      <c r="E49" s="61">
        <v>50.8</v>
      </c>
      <c r="F49" s="52">
        <f t="shared" si="2"/>
        <v>33.019999999999996</v>
      </c>
      <c r="G49" s="53">
        <f t="shared" si="3"/>
        <v>3136.8999999999996</v>
      </c>
      <c r="H49" s="54"/>
    </row>
    <row r="50" spans="1:8" s="3" customFormat="1" ht="15">
      <c r="A50" s="55" t="s">
        <v>89</v>
      </c>
      <c r="B50" s="56" t="s">
        <v>90</v>
      </c>
      <c r="C50" s="57" t="s">
        <v>15</v>
      </c>
      <c r="D50" s="50">
        <v>1</v>
      </c>
      <c r="E50" s="61">
        <v>32.020000000000003</v>
      </c>
      <c r="F50" s="52">
        <f t="shared" si="2"/>
        <v>20.813000000000002</v>
      </c>
      <c r="G50" s="53">
        <f t="shared" si="3"/>
        <v>1977.2350000000001</v>
      </c>
      <c r="H50" s="54"/>
    </row>
    <row r="51" spans="1:8" s="3" customFormat="1" ht="15">
      <c r="A51" s="55">
        <v>80074010</v>
      </c>
      <c r="B51" s="56" t="s">
        <v>91</v>
      </c>
      <c r="C51" s="57" t="s">
        <v>15</v>
      </c>
      <c r="D51" s="50">
        <v>1</v>
      </c>
      <c r="E51" s="61">
        <v>72.48</v>
      </c>
      <c r="F51" s="52">
        <f t="shared" si="2"/>
        <v>47.112000000000009</v>
      </c>
      <c r="G51" s="53">
        <f t="shared" si="3"/>
        <v>4475.6400000000012</v>
      </c>
      <c r="H51" s="54"/>
    </row>
    <row r="52" spans="1:8" s="3" customFormat="1" ht="15">
      <c r="A52" s="55">
        <v>80074110</v>
      </c>
      <c r="B52" s="56" t="s">
        <v>92</v>
      </c>
      <c r="C52" s="57" t="s">
        <v>15</v>
      </c>
      <c r="D52" s="50">
        <v>1</v>
      </c>
      <c r="E52" s="61">
        <v>126.69</v>
      </c>
      <c r="F52" s="52">
        <f t="shared" si="2"/>
        <v>82.348500000000001</v>
      </c>
      <c r="G52" s="53">
        <f t="shared" si="3"/>
        <v>7823.1075000000001</v>
      </c>
      <c r="H52" s="54"/>
    </row>
    <row r="53" spans="1:8" s="3" customFormat="1" ht="15">
      <c r="A53" s="55">
        <v>80074210</v>
      </c>
      <c r="B53" s="56" t="s">
        <v>93</v>
      </c>
      <c r="C53" s="95">
        <v>1</v>
      </c>
      <c r="D53" s="50">
        <v>1</v>
      </c>
      <c r="E53" s="61">
        <v>99.38</v>
      </c>
      <c r="F53" s="52">
        <f t="shared" si="2"/>
        <v>64.597000000000008</v>
      </c>
      <c r="G53" s="53">
        <f t="shared" si="3"/>
        <v>6136.7150000000011</v>
      </c>
      <c r="H53" s="54"/>
    </row>
    <row r="54" spans="1:8" s="3" customFormat="1" ht="15">
      <c r="A54" s="96">
        <v>80074310</v>
      </c>
      <c r="B54" s="97" t="s">
        <v>94</v>
      </c>
      <c r="C54" s="98" t="s">
        <v>15</v>
      </c>
      <c r="D54" s="71">
        <v>1</v>
      </c>
      <c r="E54" s="99">
        <v>99.38</v>
      </c>
      <c r="F54" s="73">
        <f t="shared" si="2"/>
        <v>64.597000000000008</v>
      </c>
      <c r="G54" s="53">
        <f t="shared" si="3"/>
        <v>6136.7150000000011</v>
      </c>
      <c r="H54" s="54"/>
    </row>
    <row r="55" spans="1:8" s="3" customFormat="1" ht="15">
      <c r="A55" s="74">
        <v>80083010</v>
      </c>
      <c r="B55" s="75" t="s">
        <v>165</v>
      </c>
      <c r="C55" s="76" t="s">
        <v>96</v>
      </c>
      <c r="D55" s="77">
        <v>1</v>
      </c>
      <c r="E55" s="78">
        <v>51.14</v>
      </c>
      <c r="F55" s="79">
        <f t="shared" si="2"/>
        <v>33.241</v>
      </c>
      <c r="G55" s="80">
        <f t="shared" si="3"/>
        <v>3157.895</v>
      </c>
      <c r="H55" s="81" t="s">
        <v>73</v>
      </c>
    </row>
    <row r="56" spans="1:8" s="3" customFormat="1" ht="15">
      <c r="A56" s="82">
        <v>80098805</v>
      </c>
      <c r="B56" s="83" t="s">
        <v>166</v>
      </c>
      <c r="C56" s="84" t="s">
        <v>15</v>
      </c>
      <c r="D56" s="85">
        <v>1</v>
      </c>
      <c r="E56" s="86">
        <v>116.85</v>
      </c>
      <c r="F56" s="87">
        <f t="shared" si="2"/>
        <v>75.952500000000001</v>
      </c>
      <c r="G56" s="88">
        <f t="shared" si="3"/>
        <v>7215.4875000000002</v>
      </c>
      <c r="H56" s="81" t="s">
        <v>73</v>
      </c>
    </row>
    <row r="57" spans="1:8" s="1" customFormat="1" ht="15.75">
      <c r="A57" s="146" t="s">
        <v>98</v>
      </c>
      <c r="B57" s="147"/>
      <c r="C57" s="147"/>
      <c r="D57" s="147"/>
      <c r="E57" s="147"/>
      <c r="F57" s="147"/>
      <c r="G57" s="148"/>
      <c r="H57" s="54"/>
    </row>
    <row r="58" spans="1:8" s="3" customFormat="1" ht="15">
      <c r="A58" s="89" t="s">
        <v>99</v>
      </c>
      <c r="B58" s="48" t="s">
        <v>100</v>
      </c>
      <c r="C58" s="49">
        <v>0.5</v>
      </c>
      <c r="D58" s="92">
        <v>1</v>
      </c>
      <c r="E58" s="100">
        <v>23.13</v>
      </c>
      <c r="F58" s="93">
        <f t="shared" ref="F58:F72" si="4">(E58-E58*$F$5)*D58</f>
        <v>15.0345</v>
      </c>
      <c r="G58" s="94">
        <f t="shared" ref="G58:G72" si="5">F58*$G$5</f>
        <v>1428.2774999999999</v>
      </c>
      <c r="H58" s="54"/>
    </row>
    <row r="59" spans="1:8" s="3" customFormat="1" ht="15">
      <c r="A59" s="55" t="s">
        <v>101</v>
      </c>
      <c r="B59" s="101" t="s">
        <v>102</v>
      </c>
      <c r="C59" s="102">
        <v>0.5</v>
      </c>
      <c r="D59" s="50">
        <v>1</v>
      </c>
      <c r="E59" s="61">
        <v>23.13</v>
      </c>
      <c r="F59" s="52">
        <f t="shared" si="4"/>
        <v>15.0345</v>
      </c>
      <c r="G59" s="53">
        <f t="shared" si="5"/>
        <v>1428.2774999999999</v>
      </c>
      <c r="H59" s="54"/>
    </row>
    <row r="60" spans="1:8" s="3" customFormat="1" ht="15">
      <c r="A60" s="55">
        <v>80087205</v>
      </c>
      <c r="B60" s="101" t="s">
        <v>103</v>
      </c>
      <c r="C60" s="102">
        <v>0.5</v>
      </c>
      <c r="D60" s="50">
        <v>1</v>
      </c>
      <c r="E60" s="61">
        <v>29.34</v>
      </c>
      <c r="F60" s="52">
        <f t="shared" si="4"/>
        <v>19.070999999999998</v>
      </c>
      <c r="G60" s="53">
        <f t="shared" si="5"/>
        <v>1811.7449999999999</v>
      </c>
      <c r="H60" s="54"/>
    </row>
    <row r="61" spans="1:8" s="3" customFormat="1" ht="15">
      <c r="A61" s="55" t="s">
        <v>104</v>
      </c>
      <c r="B61" s="101" t="s">
        <v>105</v>
      </c>
      <c r="C61" s="102">
        <v>0.5</v>
      </c>
      <c r="D61" s="50">
        <v>1</v>
      </c>
      <c r="E61" s="61">
        <v>29.34</v>
      </c>
      <c r="F61" s="52">
        <f t="shared" si="4"/>
        <v>19.070999999999998</v>
      </c>
      <c r="G61" s="53">
        <f t="shared" si="5"/>
        <v>1811.7449999999999</v>
      </c>
      <c r="H61" s="54"/>
    </row>
    <row r="62" spans="1:8" s="3" customFormat="1" ht="15">
      <c r="A62" s="55" t="s">
        <v>106</v>
      </c>
      <c r="B62" s="101" t="s">
        <v>107</v>
      </c>
      <c r="C62" s="102">
        <v>0.5</v>
      </c>
      <c r="D62" s="50">
        <v>1</v>
      </c>
      <c r="E62" s="61">
        <v>23.13</v>
      </c>
      <c r="F62" s="52">
        <f t="shared" si="4"/>
        <v>15.0345</v>
      </c>
      <c r="G62" s="53">
        <f t="shared" si="5"/>
        <v>1428.2774999999999</v>
      </c>
      <c r="H62" s="54"/>
    </row>
    <row r="63" spans="1:8" s="3" customFormat="1" ht="15">
      <c r="A63" s="55" t="s">
        <v>108</v>
      </c>
      <c r="B63" s="101" t="s">
        <v>109</v>
      </c>
      <c r="C63" s="102">
        <v>0.5</v>
      </c>
      <c r="D63" s="50">
        <v>1</v>
      </c>
      <c r="E63" s="61">
        <v>23.13</v>
      </c>
      <c r="F63" s="52">
        <f t="shared" si="4"/>
        <v>15.0345</v>
      </c>
      <c r="G63" s="53">
        <f t="shared" si="5"/>
        <v>1428.2774999999999</v>
      </c>
      <c r="H63" s="54"/>
    </row>
    <row r="64" spans="1:8" s="3" customFormat="1" ht="15">
      <c r="A64" s="55" t="s">
        <v>110</v>
      </c>
      <c r="B64" s="101" t="s">
        <v>111</v>
      </c>
      <c r="C64" s="102">
        <v>0.5</v>
      </c>
      <c r="D64" s="50">
        <v>1</v>
      </c>
      <c r="E64" s="61">
        <v>23.13</v>
      </c>
      <c r="F64" s="52">
        <f t="shared" si="4"/>
        <v>15.0345</v>
      </c>
      <c r="G64" s="53">
        <f t="shared" si="5"/>
        <v>1428.2774999999999</v>
      </c>
      <c r="H64" s="54"/>
    </row>
    <row r="65" spans="1:8" s="3" customFormat="1" ht="15">
      <c r="A65" s="55" t="s">
        <v>112</v>
      </c>
      <c r="B65" s="101" t="s">
        <v>113</v>
      </c>
      <c r="C65" s="102">
        <v>0.5</v>
      </c>
      <c r="D65" s="50">
        <v>1</v>
      </c>
      <c r="E65" s="61">
        <v>23.13</v>
      </c>
      <c r="F65" s="52">
        <f t="shared" si="4"/>
        <v>15.0345</v>
      </c>
      <c r="G65" s="53">
        <f t="shared" si="5"/>
        <v>1428.2774999999999</v>
      </c>
      <c r="H65" s="54"/>
    </row>
    <row r="66" spans="1:8" s="3" customFormat="1" ht="15">
      <c r="A66" s="55" t="s">
        <v>114</v>
      </c>
      <c r="B66" s="56" t="s">
        <v>115</v>
      </c>
      <c r="C66" s="102">
        <v>0.5</v>
      </c>
      <c r="D66" s="50">
        <v>1</v>
      </c>
      <c r="E66" s="61">
        <v>23.13</v>
      </c>
      <c r="F66" s="52">
        <f t="shared" si="4"/>
        <v>15.0345</v>
      </c>
      <c r="G66" s="53">
        <f t="shared" si="5"/>
        <v>1428.2774999999999</v>
      </c>
      <c r="H66" s="54"/>
    </row>
    <row r="67" spans="1:8" s="3" customFormat="1" ht="15">
      <c r="A67" s="55">
        <v>80086010</v>
      </c>
      <c r="B67" s="56" t="s">
        <v>116</v>
      </c>
      <c r="C67" s="59" t="s">
        <v>15</v>
      </c>
      <c r="D67" s="50">
        <v>1</v>
      </c>
      <c r="E67" s="61">
        <v>50.8</v>
      </c>
      <c r="F67" s="52">
        <f t="shared" si="4"/>
        <v>33.019999999999996</v>
      </c>
      <c r="G67" s="53">
        <f t="shared" si="5"/>
        <v>3136.8999999999996</v>
      </c>
      <c r="H67" s="54"/>
    </row>
    <row r="68" spans="1:8" s="3" customFormat="1" ht="15">
      <c r="A68" s="55">
        <v>80085010</v>
      </c>
      <c r="B68" s="56" t="s">
        <v>117</v>
      </c>
      <c r="C68" s="59" t="s">
        <v>15</v>
      </c>
      <c r="D68" s="50">
        <v>1</v>
      </c>
      <c r="E68" s="61">
        <v>50.8</v>
      </c>
      <c r="F68" s="52">
        <f t="shared" si="4"/>
        <v>33.019999999999996</v>
      </c>
      <c r="G68" s="53">
        <f t="shared" si="5"/>
        <v>3136.8999999999996</v>
      </c>
      <c r="H68" s="54"/>
    </row>
    <row r="69" spans="1:8" s="3" customFormat="1" ht="15">
      <c r="A69" s="55" t="s">
        <v>118</v>
      </c>
      <c r="B69" s="56" t="s">
        <v>119</v>
      </c>
      <c r="C69" s="57" t="s">
        <v>15</v>
      </c>
      <c r="D69" s="50">
        <v>1</v>
      </c>
      <c r="E69" s="61">
        <v>50.8</v>
      </c>
      <c r="F69" s="52">
        <f t="shared" si="4"/>
        <v>33.019999999999996</v>
      </c>
      <c r="G69" s="53">
        <f t="shared" si="5"/>
        <v>3136.8999999999996</v>
      </c>
      <c r="H69" s="54"/>
    </row>
    <row r="70" spans="1:8" s="3" customFormat="1" ht="15">
      <c r="A70" s="55">
        <v>80080110</v>
      </c>
      <c r="B70" s="56" t="s">
        <v>120</v>
      </c>
      <c r="C70" s="59" t="s">
        <v>15</v>
      </c>
      <c r="D70" s="50">
        <v>1</v>
      </c>
      <c r="E70" s="61">
        <v>50.8</v>
      </c>
      <c r="F70" s="52">
        <f t="shared" si="4"/>
        <v>33.019999999999996</v>
      </c>
      <c r="G70" s="53">
        <f t="shared" si="5"/>
        <v>3136.8999999999996</v>
      </c>
      <c r="H70" s="54"/>
    </row>
    <row r="71" spans="1:8" s="3" customFormat="1" ht="15">
      <c r="A71" s="55">
        <v>80087510</v>
      </c>
      <c r="B71" s="56" t="s">
        <v>121</v>
      </c>
      <c r="C71" s="59" t="s">
        <v>15</v>
      </c>
      <c r="D71" s="50">
        <v>1</v>
      </c>
      <c r="E71" s="61">
        <v>50.8</v>
      </c>
      <c r="F71" s="52">
        <f t="shared" si="4"/>
        <v>33.019999999999996</v>
      </c>
      <c r="G71" s="53">
        <f t="shared" si="5"/>
        <v>3136.8999999999996</v>
      </c>
      <c r="H71" s="54"/>
    </row>
    <row r="72" spans="1:8" s="3" customFormat="1" ht="15">
      <c r="A72" s="96" t="s">
        <v>122</v>
      </c>
      <c r="B72" s="97" t="s">
        <v>123</v>
      </c>
      <c r="C72" s="103" t="s">
        <v>15</v>
      </c>
      <c r="D72" s="71">
        <v>1</v>
      </c>
      <c r="E72" s="99">
        <v>50.8</v>
      </c>
      <c r="F72" s="73">
        <f t="shared" si="4"/>
        <v>33.019999999999996</v>
      </c>
      <c r="G72" s="104">
        <f t="shared" si="5"/>
        <v>3136.8999999999996</v>
      </c>
      <c r="H72" s="54"/>
    </row>
    <row r="73" spans="1:8" s="1" customFormat="1" ht="15.75">
      <c r="A73" s="146" t="s">
        <v>124</v>
      </c>
      <c r="B73" s="147"/>
      <c r="C73" s="147"/>
      <c r="D73" s="147"/>
      <c r="E73" s="147"/>
      <c r="F73" s="147"/>
      <c r="G73" s="148"/>
      <c r="H73" s="54"/>
    </row>
    <row r="74" spans="1:8" s="3" customFormat="1" ht="15">
      <c r="A74" s="47" t="s">
        <v>125</v>
      </c>
      <c r="B74" s="48" t="s">
        <v>126</v>
      </c>
      <c r="C74" s="49">
        <v>0.5</v>
      </c>
      <c r="D74" s="92">
        <v>1</v>
      </c>
      <c r="E74" s="51">
        <v>36.42</v>
      </c>
      <c r="F74" s="93">
        <f t="shared" ref="F74:F78" si="6">(E74-E74*$F$5)*D74</f>
        <v>23.673000000000002</v>
      </c>
      <c r="G74" s="94">
        <f>F74*$G$5</f>
        <v>2248.9350000000004</v>
      </c>
      <c r="H74" s="54"/>
    </row>
    <row r="75" spans="1:8" s="3" customFormat="1" ht="15">
      <c r="A75" s="62" t="s">
        <v>127</v>
      </c>
      <c r="B75" s="101" t="s">
        <v>128</v>
      </c>
      <c r="C75" s="102">
        <v>0.5</v>
      </c>
      <c r="D75" s="50">
        <v>1</v>
      </c>
      <c r="E75" s="58">
        <v>36.42</v>
      </c>
      <c r="F75" s="52">
        <f t="shared" si="6"/>
        <v>23.673000000000002</v>
      </c>
      <c r="G75" s="53">
        <f>F75*$G$5</f>
        <v>2248.9350000000004</v>
      </c>
      <c r="H75" s="54"/>
    </row>
    <row r="76" spans="1:8" s="3" customFormat="1" ht="15">
      <c r="A76" s="62" t="s">
        <v>129</v>
      </c>
      <c r="B76" s="101" t="s">
        <v>130</v>
      </c>
      <c r="C76" s="102">
        <v>0.5</v>
      </c>
      <c r="D76" s="50">
        <v>1</v>
      </c>
      <c r="E76" s="58">
        <v>36.42</v>
      </c>
      <c r="F76" s="52">
        <f t="shared" si="6"/>
        <v>23.673000000000002</v>
      </c>
      <c r="G76" s="53">
        <f>F76*$G$5</f>
        <v>2248.9350000000004</v>
      </c>
      <c r="H76" s="54"/>
    </row>
    <row r="77" spans="1:8" s="3" customFormat="1" ht="15">
      <c r="A77" s="55">
        <v>80097010</v>
      </c>
      <c r="B77" s="56" t="s">
        <v>131</v>
      </c>
      <c r="C77" s="102" t="s">
        <v>15</v>
      </c>
      <c r="D77" s="50">
        <v>1</v>
      </c>
      <c r="E77" s="58">
        <v>71.06</v>
      </c>
      <c r="F77" s="52">
        <f t="shared" si="6"/>
        <v>46.189000000000007</v>
      </c>
      <c r="G77" s="53">
        <f>F77*$G$5</f>
        <v>4387.9550000000008</v>
      </c>
      <c r="H77" s="54"/>
    </row>
    <row r="78" spans="1:8" s="3" customFormat="1" ht="15">
      <c r="A78" s="96">
        <v>80098005</v>
      </c>
      <c r="B78" s="97" t="s">
        <v>132</v>
      </c>
      <c r="C78" s="105">
        <v>0.5</v>
      </c>
      <c r="D78" s="71">
        <v>1</v>
      </c>
      <c r="E78" s="72">
        <v>36.42</v>
      </c>
      <c r="F78" s="73">
        <f t="shared" si="6"/>
        <v>23.673000000000002</v>
      </c>
      <c r="G78" s="104">
        <f>F78*$G$5</f>
        <v>2248.9350000000004</v>
      </c>
      <c r="H78" s="54"/>
    </row>
    <row r="79" spans="1:8" s="1" customFormat="1" ht="15.75">
      <c r="A79" s="146" t="s">
        <v>133</v>
      </c>
      <c r="B79" s="147"/>
      <c r="C79" s="147"/>
      <c r="D79" s="147"/>
      <c r="E79" s="147"/>
      <c r="F79" s="147"/>
      <c r="G79" s="148"/>
      <c r="H79" s="54"/>
    </row>
    <row r="80" spans="1:8" s="3" customFormat="1" ht="15">
      <c r="A80" s="106" t="s">
        <v>134</v>
      </c>
      <c r="B80" s="107" t="s">
        <v>135</v>
      </c>
      <c r="C80" s="108" t="s">
        <v>136</v>
      </c>
      <c r="D80" s="92">
        <v>1</v>
      </c>
      <c r="E80" s="51">
        <v>27.14</v>
      </c>
      <c r="F80" s="93">
        <f t="shared" ref="F80:F87" si="7">(E80-E80*$F$5)*D80</f>
        <v>17.641000000000002</v>
      </c>
      <c r="G80" s="94">
        <f t="shared" ref="G80:G87" si="8">F80*$G$5</f>
        <v>1675.8950000000002</v>
      </c>
      <c r="H80" s="54"/>
    </row>
    <row r="81" spans="1:8" s="3" customFormat="1" ht="15">
      <c r="A81" s="109" t="s">
        <v>137</v>
      </c>
      <c r="B81" s="63" t="s">
        <v>138</v>
      </c>
      <c r="C81" s="59" t="s">
        <v>136</v>
      </c>
      <c r="D81" s="50">
        <v>1</v>
      </c>
      <c r="E81" s="58">
        <v>27.14</v>
      </c>
      <c r="F81" s="52">
        <f t="shared" si="7"/>
        <v>17.641000000000002</v>
      </c>
      <c r="G81" s="53">
        <f t="shared" si="8"/>
        <v>1675.8950000000002</v>
      </c>
      <c r="H81" s="54"/>
    </row>
    <row r="82" spans="1:8" s="3" customFormat="1" ht="15">
      <c r="A82" s="109" t="s">
        <v>139</v>
      </c>
      <c r="B82" s="63" t="s">
        <v>140</v>
      </c>
      <c r="C82" s="59" t="s">
        <v>136</v>
      </c>
      <c r="D82" s="50">
        <v>1</v>
      </c>
      <c r="E82" s="58">
        <v>27.14</v>
      </c>
      <c r="F82" s="52">
        <f t="shared" si="7"/>
        <v>17.641000000000002</v>
      </c>
      <c r="G82" s="53">
        <f t="shared" si="8"/>
        <v>1675.8950000000002</v>
      </c>
      <c r="H82" s="54"/>
    </row>
    <row r="83" spans="1:8" s="3" customFormat="1" ht="15">
      <c r="A83" s="109" t="s">
        <v>141</v>
      </c>
      <c r="B83" s="63" t="s">
        <v>142</v>
      </c>
      <c r="C83" s="59" t="s">
        <v>136</v>
      </c>
      <c r="D83" s="50">
        <v>1</v>
      </c>
      <c r="E83" s="58">
        <v>27.14</v>
      </c>
      <c r="F83" s="52">
        <f t="shared" si="7"/>
        <v>17.641000000000002</v>
      </c>
      <c r="G83" s="53">
        <f t="shared" si="8"/>
        <v>1675.8950000000002</v>
      </c>
      <c r="H83" s="54"/>
    </row>
    <row r="84" spans="1:8" s="3" customFormat="1" ht="15">
      <c r="A84" s="109" t="s">
        <v>143</v>
      </c>
      <c r="B84" s="63" t="s">
        <v>144</v>
      </c>
      <c r="C84" s="59" t="s">
        <v>136</v>
      </c>
      <c r="D84" s="50">
        <v>1</v>
      </c>
      <c r="E84" s="58">
        <v>27.14</v>
      </c>
      <c r="F84" s="52">
        <f t="shared" si="7"/>
        <v>17.641000000000002</v>
      </c>
      <c r="G84" s="53">
        <f t="shared" si="8"/>
        <v>1675.8950000000002</v>
      </c>
      <c r="H84" s="54"/>
    </row>
    <row r="85" spans="1:8" s="3" customFormat="1" ht="15">
      <c r="A85" s="109" t="s">
        <v>145</v>
      </c>
      <c r="B85" s="63" t="s">
        <v>146</v>
      </c>
      <c r="C85" s="59" t="s">
        <v>136</v>
      </c>
      <c r="D85" s="50">
        <v>1</v>
      </c>
      <c r="E85" s="58">
        <v>27.14</v>
      </c>
      <c r="F85" s="52">
        <f t="shared" si="7"/>
        <v>17.641000000000002</v>
      </c>
      <c r="G85" s="53">
        <f t="shared" si="8"/>
        <v>1675.8950000000002</v>
      </c>
      <c r="H85" s="54"/>
    </row>
    <row r="86" spans="1:8" s="3" customFormat="1" ht="15">
      <c r="A86" s="109" t="s">
        <v>147</v>
      </c>
      <c r="B86" s="63" t="s">
        <v>148</v>
      </c>
      <c r="C86" s="59" t="s">
        <v>136</v>
      </c>
      <c r="D86" s="50">
        <v>1</v>
      </c>
      <c r="E86" s="58">
        <v>27.14</v>
      </c>
      <c r="F86" s="52">
        <f t="shared" si="7"/>
        <v>17.641000000000002</v>
      </c>
      <c r="G86" s="53">
        <f t="shared" si="8"/>
        <v>1675.8950000000002</v>
      </c>
      <c r="H86" s="54"/>
    </row>
    <row r="87" spans="1:8" s="3" customFormat="1" ht="15">
      <c r="A87" s="110" t="s">
        <v>149</v>
      </c>
      <c r="B87" s="111" t="s">
        <v>150</v>
      </c>
      <c r="C87" s="98" t="s">
        <v>136</v>
      </c>
      <c r="D87" s="71">
        <v>1</v>
      </c>
      <c r="E87" s="72">
        <v>27.14</v>
      </c>
      <c r="F87" s="73">
        <f t="shared" si="7"/>
        <v>17.641000000000002</v>
      </c>
      <c r="G87" s="104">
        <f t="shared" si="8"/>
        <v>1675.8950000000002</v>
      </c>
      <c r="H87" s="54"/>
    </row>
    <row r="88" spans="1:8" s="1" customFormat="1" ht="15.75">
      <c r="A88" s="146" t="s">
        <v>151</v>
      </c>
      <c r="B88" s="147"/>
      <c r="C88" s="147"/>
      <c r="D88" s="147"/>
      <c r="E88" s="147"/>
      <c r="F88" s="147"/>
      <c r="G88" s="148"/>
      <c r="H88" s="54"/>
    </row>
    <row r="89" spans="1:8" s="3" customFormat="1" ht="15">
      <c r="A89" s="112">
        <v>80000110</v>
      </c>
      <c r="B89" s="90" t="s">
        <v>152</v>
      </c>
      <c r="C89" s="108" t="s">
        <v>15</v>
      </c>
      <c r="D89" s="113">
        <v>1</v>
      </c>
      <c r="E89" s="51">
        <v>21.89</v>
      </c>
      <c r="F89" s="93">
        <f t="shared" ref="F89:F96" si="9">(E89-E89*$F$5)*D89</f>
        <v>14.2285</v>
      </c>
      <c r="G89" s="94">
        <f t="shared" ref="G89:G96" si="10">F89*$G$5</f>
        <v>1351.7075</v>
      </c>
      <c r="H89" s="54"/>
    </row>
    <row r="90" spans="1:8" s="3" customFormat="1" ht="15">
      <c r="A90" s="55">
        <v>80000210</v>
      </c>
      <c r="B90" s="63" t="s">
        <v>153</v>
      </c>
      <c r="C90" s="57">
        <v>1</v>
      </c>
      <c r="D90" s="60">
        <v>1</v>
      </c>
      <c r="E90" s="58">
        <v>50.8</v>
      </c>
      <c r="F90" s="52">
        <f t="shared" si="9"/>
        <v>33.019999999999996</v>
      </c>
      <c r="G90" s="53">
        <f t="shared" si="10"/>
        <v>3136.8999999999996</v>
      </c>
      <c r="H90" s="54"/>
    </row>
    <row r="91" spans="1:8" s="3" customFormat="1" ht="15">
      <c r="A91" s="96">
        <v>80000310</v>
      </c>
      <c r="B91" s="97" t="s">
        <v>154</v>
      </c>
      <c r="C91" s="103">
        <v>1</v>
      </c>
      <c r="D91" s="114">
        <v>1</v>
      </c>
      <c r="E91" s="72">
        <v>32.020000000000003</v>
      </c>
      <c r="F91" s="73">
        <f t="shared" si="9"/>
        <v>20.813000000000002</v>
      </c>
      <c r="G91" s="53">
        <f t="shared" si="10"/>
        <v>1977.2350000000001</v>
      </c>
      <c r="H91" s="54"/>
    </row>
    <row r="92" spans="1:8" s="3" customFormat="1" ht="15">
      <c r="A92" s="74">
        <v>80095505</v>
      </c>
      <c r="B92" s="75" t="s">
        <v>155</v>
      </c>
      <c r="C92" s="76" t="s">
        <v>96</v>
      </c>
      <c r="D92" s="77">
        <v>1</v>
      </c>
      <c r="E92" s="78">
        <v>87.68</v>
      </c>
      <c r="F92" s="115">
        <f t="shared" si="9"/>
        <v>56.992000000000004</v>
      </c>
      <c r="G92" s="80">
        <f t="shared" si="10"/>
        <v>5414.2400000000007</v>
      </c>
      <c r="H92" s="81" t="s">
        <v>73</v>
      </c>
    </row>
    <row r="93" spans="1:8" s="3" customFormat="1" ht="15">
      <c r="A93" s="82">
        <v>80098505</v>
      </c>
      <c r="B93" s="83" t="s">
        <v>156</v>
      </c>
      <c r="C93" s="84" t="s">
        <v>96</v>
      </c>
      <c r="D93" s="85">
        <v>1</v>
      </c>
      <c r="E93" s="78">
        <v>87.68</v>
      </c>
      <c r="F93" s="115">
        <f t="shared" si="9"/>
        <v>56.992000000000004</v>
      </c>
      <c r="G93" s="80">
        <f t="shared" si="10"/>
        <v>5414.2400000000007</v>
      </c>
      <c r="H93" s="81" t="s">
        <v>73</v>
      </c>
    </row>
    <row r="94" spans="1:8" s="3" customFormat="1" ht="15">
      <c r="A94" s="74">
        <v>80093010</v>
      </c>
      <c r="B94" s="75" t="s">
        <v>158</v>
      </c>
      <c r="C94" s="84">
        <v>1</v>
      </c>
      <c r="D94" s="85">
        <v>1</v>
      </c>
      <c r="E94" s="116">
        <v>79.260000000000005</v>
      </c>
      <c r="F94" s="115">
        <f t="shared" si="9"/>
        <v>51.519000000000005</v>
      </c>
      <c r="G94" s="80">
        <f t="shared" si="10"/>
        <v>4894.3050000000003</v>
      </c>
      <c r="H94" s="81" t="s">
        <v>73</v>
      </c>
    </row>
    <row r="95" spans="1:8" s="3" customFormat="1" ht="15">
      <c r="A95" s="74">
        <v>80093310</v>
      </c>
      <c r="B95" s="75" t="s">
        <v>159</v>
      </c>
      <c r="C95" s="76">
        <v>1</v>
      </c>
      <c r="D95" s="77">
        <v>1</v>
      </c>
      <c r="E95" s="117">
        <v>79.260000000000005</v>
      </c>
      <c r="F95" s="118">
        <f t="shared" si="9"/>
        <v>51.519000000000005</v>
      </c>
      <c r="G95" s="80">
        <f t="shared" si="10"/>
        <v>4894.3050000000003</v>
      </c>
      <c r="H95" s="81" t="s">
        <v>73</v>
      </c>
    </row>
    <row r="96" spans="1:8" ht="15.75">
      <c r="A96" s="119">
        <v>81525005</v>
      </c>
      <c r="B96" s="120" t="s">
        <v>167</v>
      </c>
      <c r="C96" s="121">
        <v>5</v>
      </c>
      <c r="D96" s="113">
        <v>4</v>
      </c>
      <c r="E96" s="122">
        <v>50.42</v>
      </c>
      <c r="F96" s="123">
        <f t="shared" si="9"/>
        <v>131.09200000000001</v>
      </c>
      <c r="G96" s="53">
        <f t="shared" si="10"/>
        <v>12453.740000000002</v>
      </c>
      <c r="H96" s="54"/>
    </row>
  </sheetData>
  <sheetProtection selectLockedCells="1" selectUnlockedCells="1"/>
  <mergeCells count="8">
    <mergeCell ref="A79:G79"/>
    <mergeCell ref="A88:G88"/>
    <mergeCell ref="A2:G3"/>
    <mergeCell ref="A1:B1"/>
    <mergeCell ref="A6:G6"/>
    <mergeCell ref="A42:G42"/>
    <mergeCell ref="A57:G57"/>
    <mergeCell ref="A73:G73"/>
  </mergeCells>
  <pageMargins left="0.7" right="0.7" top="0.75" bottom="0.75" header="0.51180555555555596" footer="0.51180555555555596"/>
  <pageSetup paperSize="9" scale="48" firstPageNumber="0" orientation="portrait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tabSelected="1" workbookViewId="0">
      <selection activeCell="G13" sqref="G13"/>
    </sheetView>
  </sheetViews>
  <sheetFormatPr defaultColWidth="9" defaultRowHeight="12.75"/>
  <cols>
    <col min="1" max="1" width="24.85546875" style="3" customWidth="1"/>
    <col min="2" max="2" width="64.7109375" style="3" customWidth="1"/>
    <col min="3" max="3" width="11.7109375" style="3" customWidth="1"/>
    <col min="4" max="4" width="12.28515625" style="3" customWidth="1"/>
    <col min="5" max="5" width="10.85546875" style="3" customWidth="1"/>
    <col min="6" max="6" width="13.7109375" style="4" customWidth="1"/>
    <col min="7" max="7" width="16.85546875" style="3" customWidth="1"/>
    <col min="8" max="8" width="11.42578125"/>
  </cols>
  <sheetData>
    <row r="1" spans="1:11" ht="81" customHeight="1">
      <c r="A1" s="155" t="s">
        <v>160</v>
      </c>
      <c r="B1" s="155"/>
    </row>
    <row r="2" spans="1:11" ht="12.75" customHeight="1">
      <c r="A2" s="159" t="s">
        <v>168</v>
      </c>
      <c r="B2" s="159"/>
      <c r="C2" s="159"/>
      <c r="D2" s="159"/>
      <c r="E2" s="159"/>
      <c r="F2" s="159"/>
      <c r="G2" s="159"/>
    </row>
    <row r="3" spans="1:11" ht="48" customHeight="1">
      <c r="A3" s="159"/>
      <c r="B3" s="159"/>
      <c r="C3" s="159"/>
      <c r="D3" s="159"/>
      <c r="E3" s="159"/>
      <c r="F3" s="159"/>
      <c r="G3" s="159"/>
    </row>
    <row r="4" spans="1:11" ht="30.75" customHeight="1">
      <c r="A4" s="5" t="s">
        <v>3</v>
      </c>
      <c r="B4" s="6" t="s">
        <v>4</v>
      </c>
      <c r="C4" s="7" t="s">
        <v>169</v>
      </c>
      <c r="D4" s="7" t="s">
        <v>170</v>
      </c>
      <c r="E4" s="8" t="s">
        <v>171</v>
      </c>
      <c r="F4" s="9"/>
      <c r="G4" s="10" t="s">
        <v>9</v>
      </c>
    </row>
    <row r="5" spans="1:11" ht="26.25" customHeight="1">
      <c r="A5" s="11"/>
      <c r="B5" s="12"/>
      <c r="C5" s="13"/>
      <c r="D5" s="13"/>
      <c r="E5" s="14"/>
      <c r="F5" s="15"/>
      <c r="G5" s="16">
        <v>95</v>
      </c>
    </row>
    <row r="6" spans="1:11" s="1" customFormat="1" ht="15.75" customHeight="1">
      <c r="A6" s="160" t="s">
        <v>172</v>
      </c>
      <c r="B6" s="160"/>
      <c r="C6" s="161" t="s">
        <v>173</v>
      </c>
      <c r="D6" s="162"/>
      <c r="E6" s="161"/>
      <c r="F6" s="161"/>
      <c r="G6" s="163"/>
      <c r="H6" s="17"/>
      <c r="I6" s="31"/>
      <c r="K6" s="32"/>
    </row>
    <row r="7" spans="1:11" s="2" customFormat="1" ht="15">
      <c r="A7" s="137" t="s">
        <v>174</v>
      </c>
      <c r="B7" s="19" t="s">
        <v>175</v>
      </c>
      <c r="C7" s="20" t="s">
        <v>176</v>
      </c>
      <c r="D7" s="21">
        <v>1</v>
      </c>
      <c r="E7" s="22">
        <v>3744</v>
      </c>
      <c r="F7" s="23">
        <f>E7</f>
        <v>3744</v>
      </c>
      <c r="G7" s="24">
        <f t="shared" ref="G7:G9" si="0">F7*$G$5</f>
        <v>355680</v>
      </c>
      <c r="H7" s="25"/>
      <c r="I7" s="33"/>
      <c r="J7" s="34"/>
      <c r="K7" s="33"/>
    </row>
    <row r="8" spans="1:11" s="2" customFormat="1" ht="15">
      <c r="A8" s="137" t="s">
        <v>177</v>
      </c>
      <c r="B8" s="19" t="s">
        <v>178</v>
      </c>
      <c r="C8" s="20" t="s">
        <v>176</v>
      </c>
      <c r="D8" s="21">
        <v>69</v>
      </c>
      <c r="E8" s="22">
        <v>9.52</v>
      </c>
      <c r="F8" s="23">
        <f>E8*D8</f>
        <v>656.88</v>
      </c>
      <c r="G8" s="24">
        <f t="shared" si="0"/>
        <v>62403.6</v>
      </c>
      <c r="H8" s="25"/>
      <c r="I8" s="33"/>
      <c r="J8" s="35"/>
      <c r="K8" s="33"/>
    </row>
    <row r="9" spans="1:11" s="2" customFormat="1" ht="15">
      <c r="A9" s="137" t="s">
        <v>179</v>
      </c>
      <c r="B9" s="19" t="s">
        <v>180</v>
      </c>
      <c r="C9" s="20" t="s">
        <v>176</v>
      </c>
      <c r="D9" s="21">
        <v>6</v>
      </c>
      <c r="E9" s="22">
        <v>12.69</v>
      </c>
      <c r="F9" s="23">
        <f>E9*D9</f>
        <v>76.14</v>
      </c>
      <c r="G9" s="24">
        <f t="shared" si="0"/>
        <v>7233.3</v>
      </c>
      <c r="H9" s="25"/>
      <c r="I9" s="33"/>
      <c r="J9" s="35"/>
      <c r="K9" s="33"/>
    </row>
    <row r="10" spans="1:11" s="2" customFormat="1" ht="15">
      <c r="A10" s="137" t="s">
        <v>181</v>
      </c>
      <c r="B10" s="19" t="s">
        <v>182</v>
      </c>
      <c r="C10" s="20" t="s">
        <v>176</v>
      </c>
      <c r="D10" s="21">
        <v>1</v>
      </c>
      <c r="E10" s="22">
        <v>494</v>
      </c>
      <c r="F10" s="23">
        <f>E10</f>
        <v>494</v>
      </c>
      <c r="G10" s="24">
        <f t="shared" ref="G10" si="1">F10*$G$5</f>
        <v>46930</v>
      </c>
      <c r="H10" s="25"/>
      <c r="I10" s="33"/>
      <c r="J10" s="35"/>
      <c r="K10" s="33"/>
    </row>
    <row r="11" spans="1:11" s="2" customFormat="1" ht="15">
      <c r="A11" s="18" t="s">
        <v>183</v>
      </c>
      <c r="B11" s="19" t="s">
        <v>184</v>
      </c>
      <c r="C11" s="20" t="s">
        <v>176</v>
      </c>
      <c r="D11" s="21">
        <v>1</v>
      </c>
      <c r="E11" s="26">
        <v>1430</v>
      </c>
      <c r="F11" s="27">
        <f>E11</f>
        <v>1430</v>
      </c>
      <c r="G11" s="24">
        <f t="shared" ref="G11" si="2">F11*$G$5</f>
        <v>135850</v>
      </c>
      <c r="H11" s="25"/>
      <c r="I11" s="33"/>
      <c r="J11" s="35"/>
      <c r="K11" s="33"/>
    </row>
    <row r="12" spans="1:11" ht="18.75" customHeight="1">
      <c r="E12" s="28" t="s">
        <v>185</v>
      </c>
      <c r="F12" s="29">
        <f>SUM(F7:F11)</f>
        <v>6401.02</v>
      </c>
      <c r="G12" s="30">
        <f>SUM(G7:G11)</f>
        <v>608096.9</v>
      </c>
    </row>
    <row r="15" spans="1:11">
      <c r="B15" s="3" t="s">
        <v>186</v>
      </c>
    </row>
  </sheetData>
  <sheetProtection selectLockedCells="1" selectUnlockedCells="1"/>
  <mergeCells count="4">
    <mergeCell ref="A1:B1"/>
    <mergeCell ref="A6:B6"/>
    <mergeCell ref="C6:G6"/>
    <mergeCell ref="A2:G3"/>
  </mergeCells>
  <pageMargins left="0.7" right="0.7" top="0.75" bottom="0.75" header="0.51180555555555596" footer="0.51180555555555596"/>
  <pageSetup paperSize="9" scale="57" firstPageNumber="0" orientation="portrait" useFirstPageNumber="1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 MIX ProColorEast</vt:lpstr>
      <vt:lpstr>Стартовый комплект</vt:lpstr>
      <vt:lpstr>Оборудование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Левина</dc:creator>
  <cp:lastModifiedBy>Омельченко</cp:lastModifiedBy>
  <cp:lastPrinted>2025-06-19T09:29:00Z</cp:lastPrinted>
  <dcterms:created xsi:type="dcterms:W3CDTF">2023-05-10T14:31:00Z</dcterms:created>
  <dcterms:modified xsi:type="dcterms:W3CDTF">2026-03-06T11:08:14Z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002FF96619C047AFA16F1C489CA7D7D4_13</vt:lpwstr>
  </property>
  <property fmtid="{D5CDD505-2E9C-101B-9397-08002B2CF9AE}" pid="3" name="KSOProductBuildVer">
    <vt:lpwstr>1049-12.2.0.23196</vt:lpwstr>
  </property>
</Properties>
</file>